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BORJATHERM\8_C-50.21 Celler + Talón 50-45\"/>
    </mc:Choice>
  </mc:AlternateContent>
  <xr:revisionPtr revIDLastSave="0" documentId="13_ncr:1_{7FD04A89-A6E3-4B76-9BCB-E0EB8343DAC5}" xr6:coauthVersionLast="47" xr6:coauthVersionMax="47" xr10:uidLastSave="{00000000-0000-0000-0000-000000000000}"/>
  <bookViews>
    <workbookView xWindow="780" yWindow="780" windowWidth="23055" windowHeight="13260" xr2:uid="{D194C984-7BDE-4AC5-B184-706DC9EB3876}"/>
  </bookViews>
  <sheets>
    <sheet name="60" sheetId="1" r:id="rId1"/>
    <sheet name="80" sheetId="2" r:id="rId2"/>
    <sheet name="100" sheetId="3" r:id="rId3"/>
    <sheet name="120" sheetId="4" r:id="rId4"/>
    <sheet name="140" sheetId="5" r:id="rId5"/>
    <sheet name="160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6" l="1"/>
  <c r="D3" i="6"/>
  <c r="D4" i="5"/>
  <c r="D3" i="5"/>
  <c r="D4" i="4"/>
  <c r="D3" i="4"/>
  <c r="D4" i="3"/>
  <c r="D3" i="3"/>
  <c r="D4" i="2"/>
  <c r="D3" i="2"/>
  <c r="D4" i="1"/>
  <c r="D3" i="1"/>
  <c r="F18" i="6" l="1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F9" i="5"/>
  <c r="F19" i="5"/>
  <c r="F18" i="5"/>
  <c r="F17" i="5"/>
  <c r="F16" i="5"/>
  <c r="F15" i="5"/>
  <c r="F14" i="5"/>
  <c r="F13" i="5"/>
  <c r="F12" i="5"/>
  <c r="F11" i="5"/>
  <c r="F10" i="5"/>
  <c r="F8" i="5"/>
  <c r="F7" i="5"/>
  <c r="F6" i="5"/>
  <c r="F5" i="5"/>
  <c r="F4" i="5"/>
  <c r="F3" i="5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 l="1"/>
  <c r="F2" i="3" s="1"/>
  <c r="F19" i="4"/>
  <c r="F2" i="4" s="1"/>
  <c r="F19" i="6"/>
  <c r="F2" i="6" s="1"/>
  <c r="F20" i="5"/>
  <c r="F2" i="5" s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 l="1"/>
  <c r="F2" i="2" s="1"/>
  <c r="F5" i="1"/>
  <c r="F4" i="1"/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<sst xmlns="http://schemas.openxmlformats.org/spreadsheetml/2006/main" count="333" uniqueCount="39">
  <si>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</si>
  <si>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</si>
  <si>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</si>
  <si>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</si>
  <si>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</si>
  <si>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</si>
  <si>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</si>
  <si>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</si>
  <si>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</si>
  <si>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Rastrel auxiliar BORJATHERM Aluzinc</t>
  </si>
  <si>
    <t>Cinta butílica BORJATHERM 100 mm.</t>
  </si>
  <si>
    <t>Liston de arranque 60 x 50 mm</t>
  </si>
  <si>
    <t>Rastrel + Peine de ventilación de alero 30-60 mm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</si>
  <si>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</si>
  <si>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</si>
  <si>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</si>
  <si>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</si>
  <si>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</si>
  <si>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</si>
  <si>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</si>
  <si>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Panel BORJATHERM espesor 60 mm paso 370</t>
  </si>
  <si>
    <t>Espuma Fijación Tejas</t>
  </si>
  <si>
    <t>Adhesivo-Sellador masilla PU 300</t>
  </si>
  <si>
    <t>Liston de arranque 80 x 50 mm</t>
  </si>
  <si>
    <t>Panel BORJATHERM espesor 80 mm paso 370</t>
  </si>
  <si>
    <t>Panel BORJATHERM espesor 100 mm paso 370</t>
  </si>
  <si>
    <t>Panel BORJATHERM espesor 120 mm paso 370</t>
  </si>
  <si>
    <t>Panel BORJATHERM espesor 140 mm paso 370</t>
  </si>
  <si>
    <t>Panel BORJATHERM espesor 160 mm paso 370</t>
  </si>
  <si>
    <t>Teja Curva C-50.21 Celler Nature Roja</t>
  </si>
  <si>
    <t>Teja Ventilación C-50.21 Celler Nature</t>
  </si>
  <si>
    <t>Teja Talón 50/45 Nature Roja</t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</si>
  <si>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>, compuesto por paneles autoportantes de poliuretano de alta densidad, de espesor 60 mm, revestidos en aluminio gofrado por sus 4 caras y con rastrel ventilado de Aluzinc incorporado en el panel, al paso de 370 mm, con coeficiente de transmisión térmica λ=0,022 W/m·K. Con cobertura de teja cerámica curva modelo</t>
    </r>
    <r>
      <rPr>
        <b/>
        <sz val="10"/>
        <rFont val="Calibri"/>
        <family val="2"/>
      </rPr>
      <t xml:space="preserve"> C-50.21 Celler Nature </t>
    </r>
    <r>
      <rPr>
        <sz val="10"/>
        <rFont val="Calibri"/>
        <family val="2"/>
      </rPr>
      <t>Roja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con teja</t>
    </r>
    <r>
      <rPr>
        <b/>
        <sz val="10"/>
        <rFont val="Calibri"/>
        <family val="2"/>
      </rPr>
      <t xml:space="preserve"> Talón 50/45 Nature </t>
    </r>
    <r>
      <rPr>
        <sz val="10"/>
        <rFont val="Calibri"/>
        <family val="2"/>
      </rPr>
      <t>Roja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a razón de 18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</si>
  <si>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>, compuesto por paneles autoportantes de poliuretano de alta densidad, de espesor 160 mm, revestidos en aluminio gofrado por sus 4 caras y con rastrel ventilado de Aluzinc incorporado en el panel, al paso de 370 mm, con coeficiente de transmisión térmica λ=0,022 W/m·K. Con cobertura de teja cerámica curva modelo</t>
    </r>
    <r>
      <rPr>
        <b/>
        <sz val="10"/>
        <rFont val="Calibri"/>
        <family val="2"/>
      </rPr>
      <t xml:space="preserve"> C-50.21 Celler Nature </t>
    </r>
    <r>
      <rPr>
        <sz val="10"/>
        <rFont val="Calibri"/>
        <family val="2"/>
      </rPr>
      <t>Roja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con teja</t>
    </r>
    <r>
      <rPr>
        <b/>
        <sz val="10"/>
        <rFont val="Calibri"/>
        <family val="2"/>
      </rPr>
      <t xml:space="preserve"> Talón 50/45 Nature </t>
    </r>
    <r>
      <rPr>
        <sz val="10"/>
        <rFont val="Calibri"/>
        <family val="2"/>
      </rPr>
      <t>Roja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a razón de 18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</si>
  <si>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>, compuesto por paneles autoportantes de poliuretano de alta densidad, de espesor 80 mm, revestidos en aluminio gofrado por sus 4 caras y con rastrel ventilado de Aluzinc incorporado en el panel, al paso de 370 mm, con coeficiente de transmisión térmica λ=0,022 W/m·K. Con cobertura de teja cerámica curva modelo</t>
    </r>
    <r>
      <rPr>
        <b/>
        <sz val="10"/>
        <rFont val="Calibri"/>
        <family val="2"/>
      </rPr>
      <t xml:space="preserve"> C-50.21 Celler Nature </t>
    </r>
    <r>
      <rPr>
        <sz val="10"/>
        <rFont val="Calibri"/>
        <family val="2"/>
      </rPr>
      <t>Roja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con teja</t>
    </r>
    <r>
      <rPr>
        <b/>
        <sz val="10"/>
        <rFont val="Calibri"/>
        <family val="2"/>
      </rPr>
      <t xml:space="preserve"> Talón 50/45 Nature </t>
    </r>
    <r>
      <rPr>
        <sz val="10"/>
        <rFont val="Calibri"/>
        <family val="2"/>
      </rPr>
      <t>Roja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a razón de 18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</si>
  <si>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>, compuesto por paneles autoportantes de poliuretano de alta densidad, de espesor 100 mm, revestidos en aluminio gofrado por sus 4 caras y con rastrel ventilado de Aluzinc incorporado en el panel, al paso de 370 mm, con coeficiente de transmisión térmica λ=0,022 W/m·K. Con cobertura de teja cerámica curva modelo</t>
    </r>
    <r>
      <rPr>
        <b/>
        <sz val="10"/>
        <rFont val="Calibri"/>
        <family val="2"/>
      </rPr>
      <t xml:space="preserve"> C-50.21 Celler Nature </t>
    </r>
    <r>
      <rPr>
        <sz val="10"/>
        <rFont val="Calibri"/>
        <family val="2"/>
      </rPr>
      <t>Roja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con teja</t>
    </r>
    <r>
      <rPr>
        <b/>
        <sz val="10"/>
        <rFont val="Calibri"/>
        <family val="2"/>
      </rPr>
      <t xml:space="preserve"> Talón 50/45 Nature </t>
    </r>
    <r>
      <rPr>
        <sz val="10"/>
        <rFont val="Calibri"/>
        <family val="2"/>
      </rPr>
      <t>Roja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a razón de 18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</si>
  <si>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>, compuesto por paneles autoportantes de poliuretano de alta densidad, de espesor 120 mm, revestidos en aluminio gofrado por sus 4 caras y con rastrel ventilado de Aluzinc incorporado en el panel, al paso de 370 mm, con coeficiente de transmisión térmica λ=0,022 W/m·K. Con cobertura de teja cerámica curva modelo</t>
    </r>
    <r>
      <rPr>
        <b/>
        <sz val="10"/>
        <rFont val="Calibri"/>
        <family val="2"/>
      </rPr>
      <t xml:space="preserve"> C-50.21 Celler Nature </t>
    </r>
    <r>
      <rPr>
        <sz val="10"/>
        <rFont val="Calibri"/>
        <family val="2"/>
      </rPr>
      <t>Roja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con teja</t>
    </r>
    <r>
      <rPr>
        <b/>
        <sz val="10"/>
        <rFont val="Calibri"/>
        <family val="2"/>
      </rPr>
      <t xml:space="preserve"> Talón 50/45 Nature </t>
    </r>
    <r>
      <rPr>
        <sz val="10"/>
        <rFont val="Calibri"/>
        <family val="2"/>
      </rPr>
      <t>Roja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a razón de 18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</si>
  <si>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>, compuesto por paneles autoportantes de poliuretano de alta densidad, de espesor 140 mm, revestidos en aluminio gofrado por sus 4 caras y con rastrel ventilado de Aluzinc incorporado en el panel, al paso de 370 mm, con coeficiente de transmisión térmica λ=0,022 W/m·K. Con cobertura de teja cerámica curva modelo</t>
    </r>
    <r>
      <rPr>
        <b/>
        <sz val="10"/>
        <rFont val="Calibri"/>
        <family val="2"/>
      </rPr>
      <t xml:space="preserve"> C-50.21 Celler Nature </t>
    </r>
    <r>
      <rPr>
        <sz val="10"/>
        <rFont val="Calibri"/>
        <family val="2"/>
      </rPr>
      <t>Roja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con teja</t>
    </r>
    <r>
      <rPr>
        <b/>
        <sz val="10"/>
        <rFont val="Calibri"/>
        <family val="2"/>
      </rPr>
      <t xml:space="preserve"> Talón 50/45 Nature </t>
    </r>
    <r>
      <rPr>
        <sz val="10"/>
        <rFont val="Calibri"/>
        <family val="2"/>
      </rPr>
      <t>Roja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a razón de 18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</si>
  <si>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t>Soporte de rastrel de cumbrera regulable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</si>
</sst>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17">
          <cell r="K17">
            <v>10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sheetPr codeName="Hoja1"/>
  <dimension ref="A1:F19"/>
  <sheetViews>
    <sheetView tabSelected="1" topLeftCell="D1" zoomScale="90" zoomScaleNormal="90" workbookViewId="0">
      <selection activeCell="G29" sqref="G29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32</v>
      </c>
      <c r="D2" s="5">
        <v>1</v>
      </c>
      <c r="E2" s="6"/>
      <c r="F2" s="7">
        <f>F19</f>
        <v>109.13930000000001</v>
      </c>
    </row>
    <row r="3" spans="1:6" s="10" customFormat="1" ht="12.75" x14ac:dyDescent="0.2">
      <c r="A3" s="9" t="s">
        <v>6</v>
      </c>
      <c r="B3" s="9" t="s">
        <v>7</v>
      </c>
      <c r="C3" s="4" t="s">
        <v>29</v>
      </c>
      <c r="D3" s="8">
        <f>[1]TEJAS!$K$17</f>
        <v>10</v>
      </c>
      <c r="E3" s="6">
        <v>1.28</v>
      </c>
      <c r="F3" s="6">
        <f>D3*E3</f>
        <v>12.8</v>
      </c>
    </row>
    <row r="4" spans="1:6" s="10" customFormat="1" ht="12.75" x14ac:dyDescent="0.2">
      <c r="A4" s="9" t="s">
        <v>6</v>
      </c>
      <c r="B4" s="9" t="s">
        <v>7</v>
      </c>
      <c r="C4" s="4" t="s">
        <v>31</v>
      </c>
      <c r="D4" s="8">
        <f>[1]TEJAS!$K$17</f>
        <v>10</v>
      </c>
      <c r="E4" s="6">
        <v>1.63</v>
      </c>
      <c r="F4" s="6">
        <f t="shared" ref="F4:F5" si="0">D4*E4</f>
        <v>16.299999999999997</v>
      </c>
    </row>
    <row r="5" spans="1:6" s="10" customFormat="1" ht="12.75" x14ac:dyDescent="0.2">
      <c r="A5" s="9" t="s">
        <v>6</v>
      </c>
      <c r="B5" s="9" t="s">
        <v>7</v>
      </c>
      <c r="C5" s="4" t="s">
        <v>30</v>
      </c>
      <c r="D5" s="8">
        <v>0.1</v>
      </c>
      <c r="E5" s="6">
        <v>47.22</v>
      </c>
      <c r="F5" s="6">
        <f t="shared" si="0"/>
        <v>4.7220000000000004</v>
      </c>
    </row>
    <row r="6" spans="1:6" s="10" customFormat="1" ht="12.75" x14ac:dyDescent="0.2">
      <c r="A6" s="9" t="s">
        <v>6</v>
      </c>
      <c r="B6" s="9" t="s">
        <v>5</v>
      </c>
      <c r="C6" s="10" t="s">
        <v>20</v>
      </c>
      <c r="D6" s="8">
        <v>1</v>
      </c>
      <c r="E6" s="6">
        <v>52.83</v>
      </c>
      <c r="F6" s="6">
        <f t="shared" ref="F6:F18" si="1">D6*E6</f>
        <v>52.83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1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1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11</v>
      </c>
      <c r="D9" s="8">
        <v>0.2</v>
      </c>
      <c r="E9" s="6">
        <v>2.86</v>
      </c>
      <c r="F9" s="6">
        <f t="shared" si="1"/>
        <v>0.57199999999999995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1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38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1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1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0.35</v>
      </c>
      <c r="E16" s="6">
        <v>18.43</v>
      </c>
      <c r="F16" s="6">
        <f t="shared" si="1"/>
        <v>6.4504999999999999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0.35</v>
      </c>
      <c r="E17" s="6">
        <v>17.170000000000002</v>
      </c>
      <c r="F17" s="6">
        <f t="shared" si="1"/>
        <v>6.0095000000000001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0.35</v>
      </c>
      <c r="E18" s="6">
        <v>16.29</v>
      </c>
      <c r="F18" s="6">
        <f t="shared" si="1"/>
        <v>5.7014999999999993</v>
      </c>
    </row>
    <row r="19" spans="1:6" s="10" customFormat="1" ht="12.75" x14ac:dyDescent="0.2">
      <c r="A19" s="9"/>
      <c r="F19" s="11">
        <f>SUM(F3:F18)</f>
        <v>109.13930000000001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D8C23-41C9-43DA-8712-679BE318F44E}">
  <sheetPr codeName="Hoja2"/>
  <dimension ref="A1:F19"/>
  <sheetViews>
    <sheetView topLeftCell="D1" zoomScale="90" zoomScaleNormal="90" workbookViewId="0">
      <selection activeCell="E5" sqref="E5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34</v>
      </c>
      <c r="D2" s="5">
        <v>1</v>
      </c>
      <c r="E2" s="6"/>
      <c r="F2" s="7">
        <f>F19</f>
        <v>118.61330000000001</v>
      </c>
    </row>
    <row r="3" spans="1:6" s="10" customFormat="1" ht="12.75" x14ac:dyDescent="0.2">
      <c r="A3" s="9" t="s">
        <v>6</v>
      </c>
      <c r="B3" s="9" t="s">
        <v>7</v>
      </c>
      <c r="C3" s="4" t="s">
        <v>29</v>
      </c>
      <c r="D3" s="8">
        <f>[1]TEJAS!$K$17</f>
        <v>10</v>
      </c>
      <c r="E3" s="6">
        <v>1.28</v>
      </c>
      <c r="F3" s="6">
        <f t="shared" ref="F3:F18" si="0">D3*E3</f>
        <v>12.8</v>
      </c>
    </row>
    <row r="4" spans="1:6" s="10" customFormat="1" ht="12.75" x14ac:dyDescent="0.2">
      <c r="A4" s="9" t="s">
        <v>6</v>
      </c>
      <c r="B4" s="9" t="s">
        <v>7</v>
      </c>
      <c r="C4" s="4" t="s">
        <v>31</v>
      </c>
      <c r="D4" s="8">
        <f>[1]TEJAS!$K$17</f>
        <v>10</v>
      </c>
      <c r="E4" s="6">
        <v>1.63</v>
      </c>
      <c r="F4" s="6">
        <f t="shared" si="0"/>
        <v>16.299999999999997</v>
      </c>
    </row>
    <row r="5" spans="1:6" s="10" customFormat="1" ht="12.75" x14ac:dyDescent="0.2">
      <c r="A5" s="9" t="s">
        <v>6</v>
      </c>
      <c r="B5" s="9" t="s">
        <v>7</v>
      </c>
      <c r="C5" s="4" t="s">
        <v>30</v>
      </c>
      <c r="D5" s="8">
        <v>0.1</v>
      </c>
      <c r="E5" s="6">
        <v>47.22</v>
      </c>
      <c r="F5" s="6">
        <f t="shared" si="0"/>
        <v>4.7220000000000004</v>
      </c>
    </row>
    <row r="6" spans="1:6" s="10" customFormat="1" ht="12.75" x14ac:dyDescent="0.2">
      <c r="A6" s="9" t="s">
        <v>6</v>
      </c>
      <c r="B6" s="9" t="s">
        <v>5</v>
      </c>
      <c r="C6" s="10" t="s">
        <v>24</v>
      </c>
      <c r="D6" s="8">
        <v>1</v>
      </c>
      <c r="E6" s="6">
        <v>62.08</v>
      </c>
      <c r="F6" s="6">
        <f t="shared" si="0"/>
        <v>62.08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23</v>
      </c>
      <c r="D9" s="8">
        <v>0.2</v>
      </c>
      <c r="E9" s="6">
        <v>3.98</v>
      </c>
      <c r="F9" s="6">
        <f t="shared" si="0"/>
        <v>0.79600000000000004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38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0.35</v>
      </c>
      <c r="E16" s="6">
        <v>18.43</v>
      </c>
      <c r="F16" s="6">
        <f t="shared" si="0"/>
        <v>6.4504999999999999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0.35</v>
      </c>
      <c r="E17" s="6">
        <v>17.170000000000002</v>
      </c>
      <c r="F17" s="6">
        <f t="shared" si="0"/>
        <v>6.0095000000000001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0.35</v>
      </c>
      <c r="E18" s="6">
        <v>16.29</v>
      </c>
      <c r="F18" s="6">
        <f t="shared" si="0"/>
        <v>5.7014999999999993</v>
      </c>
    </row>
    <row r="19" spans="1:6" s="10" customFormat="1" ht="12.75" x14ac:dyDescent="0.2">
      <c r="A19" s="9"/>
      <c r="F19" s="11">
        <f>SUM(F3:F18)</f>
        <v>118.61330000000001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93541-2789-4FFA-B818-1EF40C8F5134}">
  <sheetPr codeName="Hoja3"/>
  <dimension ref="A1:F19"/>
  <sheetViews>
    <sheetView topLeftCell="D1" zoomScale="90" zoomScaleNormal="90" workbookViewId="0">
      <selection activeCell="E5" sqref="E5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35</v>
      </c>
      <c r="D2" s="5">
        <v>1</v>
      </c>
      <c r="E2" s="6"/>
      <c r="F2" s="7">
        <f>F19</f>
        <v>128.06130000000005</v>
      </c>
    </row>
    <row r="3" spans="1:6" s="10" customFormat="1" ht="12.75" x14ac:dyDescent="0.2">
      <c r="A3" s="9" t="s">
        <v>6</v>
      </c>
      <c r="B3" s="9" t="s">
        <v>7</v>
      </c>
      <c r="C3" s="4" t="s">
        <v>29</v>
      </c>
      <c r="D3" s="8">
        <f>[1]TEJAS!$K$17</f>
        <v>10</v>
      </c>
      <c r="E3" s="6">
        <v>1.28</v>
      </c>
      <c r="F3" s="6">
        <f t="shared" ref="F3:F18" si="0">D3*E3</f>
        <v>12.8</v>
      </c>
    </row>
    <row r="4" spans="1:6" s="10" customFormat="1" ht="12.75" x14ac:dyDescent="0.2">
      <c r="A4" s="9" t="s">
        <v>6</v>
      </c>
      <c r="B4" s="9" t="s">
        <v>7</v>
      </c>
      <c r="C4" s="4" t="s">
        <v>31</v>
      </c>
      <c r="D4" s="8">
        <f>[1]TEJAS!$K$17</f>
        <v>10</v>
      </c>
      <c r="E4" s="6">
        <v>1.63</v>
      </c>
      <c r="F4" s="6">
        <f t="shared" si="0"/>
        <v>16.299999999999997</v>
      </c>
    </row>
    <row r="5" spans="1:6" s="10" customFormat="1" ht="12.75" x14ac:dyDescent="0.2">
      <c r="A5" s="9" t="s">
        <v>6</v>
      </c>
      <c r="B5" s="9" t="s">
        <v>7</v>
      </c>
      <c r="C5" s="4" t="s">
        <v>30</v>
      </c>
      <c r="D5" s="8">
        <v>0.1</v>
      </c>
      <c r="E5" s="6">
        <v>47.22</v>
      </c>
      <c r="F5" s="6">
        <f t="shared" si="0"/>
        <v>4.7220000000000004</v>
      </c>
    </row>
    <row r="6" spans="1:6" s="10" customFormat="1" ht="12.75" x14ac:dyDescent="0.2">
      <c r="A6" s="9" t="s">
        <v>6</v>
      </c>
      <c r="B6" s="9" t="s">
        <v>5</v>
      </c>
      <c r="C6" s="10" t="s">
        <v>25</v>
      </c>
      <c r="D6" s="8">
        <v>1</v>
      </c>
      <c r="E6" s="6">
        <v>71.180000000000007</v>
      </c>
      <c r="F6" s="6">
        <f t="shared" si="0"/>
        <v>71.180000000000007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11</v>
      </c>
      <c r="D9" s="8">
        <v>0.4</v>
      </c>
      <c r="E9" s="6">
        <v>2.86</v>
      </c>
      <c r="F9" s="6">
        <f t="shared" si="0"/>
        <v>1.1439999999999999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38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0.35</v>
      </c>
      <c r="E16" s="6">
        <v>18.43</v>
      </c>
      <c r="F16" s="6">
        <f t="shared" si="0"/>
        <v>6.4504999999999999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0.35</v>
      </c>
      <c r="E17" s="6">
        <v>17.170000000000002</v>
      </c>
      <c r="F17" s="6">
        <f t="shared" si="0"/>
        <v>6.0095000000000001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0.35</v>
      </c>
      <c r="E18" s="6">
        <v>16.29</v>
      </c>
      <c r="F18" s="6">
        <f t="shared" si="0"/>
        <v>5.7014999999999993</v>
      </c>
    </row>
    <row r="19" spans="1:6" s="10" customFormat="1" ht="12.75" x14ac:dyDescent="0.2">
      <c r="A19" s="9"/>
      <c r="F19" s="11">
        <f>SUM(F3:F18)</f>
        <v>128.06130000000005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57783-E642-4C6A-A738-698DA0B8BE0D}">
  <dimension ref="A1:F19"/>
  <sheetViews>
    <sheetView topLeftCell="D1" zoomScale="90" zoomScaleNormal="90" workbookViewId="0">
      <selection activeCell="E5" sqref="E5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36</v>
      </c>
      <c r="D2" s="5">
        <v>1</v>
      </c>
      <c r="E2" s="6"/>
      <c r="F2" s="7">
        <f>F19</f>
        <v>136.40130000000002</v>
      </c>
    </row>
    <row r="3" spans="1:6" s="10" customFormat="1" ht="12.75" x14ac:dyDescent="0.2">
      <c r="A3" s="9" t="s">
        <v>6</v>
      </c>
      <c r="B3" s="9" t="s">
        <v>7</v>
      </c>
      <c r="C3" s="4" t="s">
        <v>29</v>
      </c>
      <c r="D3" s="8">
        <f>[1]TEJAS!$K$17</f>
        <v>10</v>
      </c>
      <c r="E3" s="6">
        <v>1.28</v>
      </c>
      <c r="F3" s="6">
        <f t="shared" ref="F3:F18" si="0">D3*E3</f>
        <v>12.8</v>
      </c>
    </row>
    <row r="4" spans="1:6" s="10" customFormat="1" ht="12.75" x14ac:dyDescent="0.2">
      <c r="A4" s="9" t="s">
        <v>6</v>
      </c>
      <c r="B4" s="9" t="s">
        <v>7</v>
      </c>
      <c r="C4" s="4" t="s">
        <v>31</v>
      </c>
      <c r="D4" s="8">
        <f>[1]TEJAS!$K$17</f>
        <v>10</v>
      </c>
      <c r="E4" s="6">
        <v>1.63</v>
      </c>
      <c r="F4" s="6">
        <f t="shared" si="0"/>
        <v>16.299999999999997</v>
      </c>
    </row>
    <row r="5" spans="1:6" s="10" customFormat="1" ht="12.75" x14ac:dyDescent="0.2">
      <c r="A5" s="9" t="s">
        <v>6</v>
      </c>
      <c r="B5" s="9" t="s">
        <v>7</v>
      </c>
      <c r="C5" s="4" t="s">
        <v>30</v>
      </c>
      <c r="D5" s="8">
        <v>0.1</v>
      </c>
      <c r="E5" s="6">
        <v>47.22</v>
      </c>
      <c r="F5" s="6">
        <f t="shared" si="0"/>
        <v>4.7220000000000004</v>
      </c>
    </row>
    <row r="6" spans="1:6" s="10" customFormat="1" ht="12.75" x14ac:dyDescent="0.2">
      <c r="A6" s="9" t="s">
        <v>6</v>
      </c>
      <c r="B6" s="9" t="s">
        <v>5</v>
      </c>
      <c r="C6" s="10" t="s">
        <v>26</v>
      </c>
      <c r="D6" s="8">
        <v>1</v>
      </c>
      <c r="E6" s="6">
        <v>79.52</v>
      </c>
      <c r="F6" s="6">
        <f t="shared" si="0"/>
        <v>79.52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11</v>
      </c>
      <c r="D9" s="8">
        <v>0.4</v>
      </c>
      <c r="E9" s="6">
        <v>2.86</v>
      </c>
      <c r="F9" s="6">
        <f t="shared" si="0"/>
        <v>1.1439999999999999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38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0.35</v>
      </c>
      <c r="E16" s="6">
        <v>18.43</v>
      </c>
      <c r="F16" s="6">
        <f t="shared" si="0"/>
        <v>6.4504999999999999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0.35</v>
      </c>
      <c r="E17" s="6">
        <v>17.170000000000002</v>
      </c>
      <c r="F17" s="6">
        <f t="shared" si="0"/>
        <v>6.0095000000000001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0.35</v>
      </c>
      <c r="E18" s="6">
        <v>16.29</v>
      </c>
      <c r="F18" s="6">
        <f t="shared" si="0"/>
        <v>5.7014999999999993</v>
      </c>
    </row>
    <row r="19" spans="1:6" s="10" customFormat="1" ht="12.75" x14ac:dyDescent="0.2">
      <c r="A19" s="9"/>
      <c r="F19" s="11">
        <f>SUM(F3:F18)</f>
        <v>136.40130000000002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D70C8-9388-4123-A23E-240142A3F11A}">
  <dimension ref="A1:F20"/>
  <sheetViews>
    <sheetView topLeftCell="D1" zoomScale="90" zoomScaleNormal="90" workbookViewId="0">
      <selection activeCell="E5" sqref="E5:E16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37</v>
      </c>
      <c r="D2" s="5">
        <v>1</v>
      </c>
      <c r="E2" s="6"/>
      <c r="F2" s="7">
        <f>F20</f>
        <v>147.30930000000001</v>
      </c>
    </row>
    <row r="3" spans="1:6" s="10" customFormat="1" ht="12.75" x14ac:dyDescent="0.2">
      <c r="A3" s="9" t="s">
        <v>6</v>
      </c>
      <c r="B3" s="9" t="s">
        <v>7</v>
      </c>
      <c r="C3" s="4" t="s">
        <v>29</v>
      </c>
      <c r="D3" s="8">
        <f>[1]TEJAS!$K$17</f>
        <v>10</v>
      </c>
      <c r="E3" s="6">
        <v>1.28</v>
      </c>
      <c r="F3" s="6">
        <f t="shared" ref="F3:F19" si="0">D3*E3</f>
        <v>12.8</v>
      </c>
    </row>
    <row r="4" spans="1:6" s="10" customFormat="1" ht="12.75" x14ac:dyDescent="0.2">
      <c r="A4" s="9" t="s">
        <v>6</v>
      </c>
      <c r="B4" s="9" t="s">
        <v>7</v>
      </c>
      <c r="C4" s="4" t="s">
        <v>31</v>
      </c>
      <c r="D4" s="8">
        <f>[1]TEJAS!$K$17</f>
        <v>10</v>
      </c>
      <c r="E4" s="6">
        <v>1.63</v>
      </c>
      <c r="F4" s="6">
        <f t="shared" si="0"/>
        <v>16.299999999999997</v>
      </c>
    </row>
    <row r="5" spans="1:6" s="10" customFormat="1" ht="12.75" x14ac:dyDescent="0.2">
      <c r="A5" s="9" t="s">
        <v>6</v>
      </c>
      <c r="B5" s="9" t="s">
        <v>7</v>
      </c>
      <c r="C5" s="4" t="s">
        <v>30</v>
      </c>
      <c r="D5" s="8">
        <v>0.1</v>
      </c>
      <c r="E5" s="6">
        <v>47.22</v>
      </c>
      <c r="F5" s="6">
        <f t="shared" si="0"/>
        <v>4.7220000000000004</v>
      </c>
    </row>
    <row r="6" spans="1:6" s="10" customFormat="1" ht="12.75" x14ac:dyDescent="0.2">
      <c r="A6" s="9" t="s">
        <v>6</v>
      </c>
      <c r="B6" s="9" t="s">
        <v>5</v>
      </c>
      <c r="C6" s="10" t="s">
        <v>27</v>
      </c>
      <c r="D6" s="8">
        <v>1</v>
      </c>
      <c r="E6" s="6">
        <v>90.23</v>
      </c>
      <c r="F6" s="6">
        <f t="shared" si="0"/>
        <v>90.23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11</v>
      </c>
      <c r="D9" s="8">
        <v>0.2</v>
      </c>
      <c r="E9" s="6">
        <v>2.86</v>
      </c>
      <c r="F9" s="6">
        <f t="shared" ref="F9" si="1">D9*E9</f>
        <v>0.57199999999999995</v>
      </c>
    </row>
    <row r="10" spans="1:6" s="10" customFormat="1" ht="12.75" x14ac:dyDescent="0.2">
      <c r="A10" s="9" t="s">
        <v>6</v>
      </c>
      <c r="B10" s="9" t="s">
        <v>8</v>
      </c>
      <c r="C10" s="10" t="s">
        <v>23</v>
      </c>
      <c r="D10" s="8">
        <v>0.2</v>
      </c>
      <c r="E10" s="6">
        <v>3.85</v>
      </c>
      <c r="F10" s="6">
        <f t="shared" si="0"/>
        <v>0.77</v>
      </c>
    </row>
    <row r="11" spans="1:6" s="10" customFormat="1" ht="12.75" x14ac:dyDescent="0.2">
      <c r="A11" s="9" t="s">
        <v>6</v>
      </c>
      <c r="B11" s="9" t="s">
        <v>8</v>
      </c>
      <c r="C11" s="10" t="s">
        <v>12</v>
      </c>
      <c r="D11" s="8">
        <v>0.2</v>
      </c>
      <c r="E11" s="6">
        <v>1.03</v>
      </c>
      <c r="F11" s="6">
        <f t="shared" si="0"/>
        <v>0.20600000000000002</v>
      </c>
    </row>
    <row r="12" spans="1:6" s="10" customFormat="1" ht="12.75" x14ac:dyDescent="0.2">
      <c r="A12" s="9" t="s">
        <v>6</v>
      </c>
      <c r="B12" s="9" t="s">
        <v>8</v>
      </c>
      <c r="C12" s="10" t="s">
        <v>13</v>
      </c>
      <c r="D12" s="8">
        <v>0.1</v>
      </c>
      <c r="E12" s="6">
        <v>3.98</v>
      </c>
      <c r="F12" s="6">
        <f t="shared" si="0"/>
        <v>0.39800000000000002</v>
      </c>
    </row>
    <row r="13" spans="1:6" s="10" customFormat="1" ht="12.75" x14ac:dyDescent="0.2">
      <c r="A13" s="9" t="s">
        <v>6</v>
      </c>
      <c r="B13" s="9" t="s">
        <v>7</v>
      </c>
      <c r="C13" s="10" t="s">
        <v>38</v>
      </c>
      <c r="D13" s="8">
        <v>0.2</v>
      </c>
      <c r="E13" s="6">
        <v>1.45</v>
      </c>
      <c r="F13" s="6">
        <f t="shared" si="0"/>
        <v>0.28999999999999998</v>
      </c>
    </row>
    <row r="14" spans="1:6" s="10" customFormat="1" ht="12.75" x14ac:dyDescent="0.2">
      <c r="A14" s="9" t="s">
        <v>6</v>
      </c>
      <c r="B14" s="9" t="s">
        <v>7</v>
      </c>
      <c r="C14" s="10" t="s">
        <v>21</v>
      </c>
      <c r="D14" s="8">
        <v>0.03</v>
      </c>
      <c r="E14" s="6">
        <v>5.85</v>
      </c>
      <c r="F14" s="6">
        <f t="shared" si="0"/>
        <v>0.17549999999999999</v>
      </c>
    </row>
    <row r="15" spans="1:6" s="10" customFormat="1" ht="12.75" x14ac:dyDescent="0.2">
      <c r="A15" s="9" t="s">
        <v>6</v>
      </c>
      <c r="B15" s="9" t="s">
        <v>7</v>
      </c>
      <c r="C15" s="10" t="s">
        <v>22</v>
      </c>
      <c r="D15" s="8">
        <v>0.05</v>
      </c>
      <c r="E15" s="6">
        <v>4.83</v>
      </c>
      <c r="F15" s="6">
        <f t="shared" si="0"/>
        <v>0.24150000000000002</v>
      </c>
    </row>
    <row r="16" spans="1:6" s="10" customFormat="1" ht="12.75" x14ac:dyDescent="0.2">
      <c r="A16" s="9" t="s">
        <v>6</v>
      </c>
      <c r="B16" s="9" t="s">
        <v>7</v>
      </c>
      <c r="C16" s="10" t="s">
        <v>14</v>
      </c>
      <c r="D16" s="8">
        <v>0.16</v>
      </c>
      <c r="E16" s="6">
        <v>3.08</v>
      </c>
      <c r="F16" s="6">
        <f t="shared" si="0"/>
        <v>0.49280000000000002</v>
      </c>
    </row>
    <row r="17" spans="1:6" s="10" customFormat="1" ht="12.75" x14ac:dyDescent="0.2">
      <c r="A17" s="9" t="s">
        <v>15</v>
      </c>
      <c r="B17" s="9" t="s">
        <v>16</v>
      </c>
      <c r="C17" s="10" t="s">
        <v>17</v>
      </c>
      <c r="D17" s="8">
        <v>0.35</v>
      </c>
      <c r="E17" s="6">
        <v>18.43</v>
      </c>
      <c r="F17" s="6">
        <f t="shared" si="0"/>
        <v>6.4504999999999999</v>
      </c>
    </row>
    <row r="18" spans="1:6" s="10" customFormat="1" ht="12.75" x14ac:dyDescent="0.2">
      <c r="A18" s="9" t="s">
        <v>15</v>
      </c>
      <c r="B18" s="9" t="s">
        <v>16</v>
      </c>
      <c r="C18" s="10" t="s">
        <v>18</v>
      </c>
      <c r="D18" s="8">
        <v>0.35</v>
      </c>
      <c r="E18" s="6">
        <v>17.170000000000002</v>
      </c>
      <c r="F18" s="6">
        <f t="shared" si="0"/>
        <v>6.0095000000000001</v>
      </c>
    </row>
    <row r="19" spans="1:6" s="10" customFormat="1" ht="12.75" x14ac:dyDescent="0.2">
      <c r="A19" s="9" t="s">
        <v>15</v>
      </c>
      <c r="B19" s="9" t="s">
        <v>16</v>
      </c>
      <c r="C19" s="10" t="s">
        <v>19</v>
      </c>
      <c r="D19" s="8">
        <v>0.35</v>
      </c>
      <c r="E19" s="6">
        <v>16.29</v>
      </c>
      <c r="F19" s="6">
        <f t="shared" si="0"/>
        <v>5.7014999999999993</v>
      </c>
    </row>
    <row r="20" spans="1:6" s="10" customFormat="1" ht="12.75" x14ac:dyDescent="0.2">
      <c r="A20" s="9"/>
      <c r="F20" s="11">
        <f>SUM(F3:F19)</f>
        <v>147.30930000000001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FA6A9-41D2-43CF-B92E-617ABDDD47F4}">
  <dimension ref="A1:F19"/>
  <sheetViews>
    <sheetView topLeftCell="B1" zoomScale="90" zoomScaleNormal="90" workbookViewId="0">
      <selection activeCell="E5" sqref="E5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33</v>
      </c>
      <c r="D2" s="5">
        <v>1</v>
      </c>
      <c r="E2" s="6"/>
      <c r="F2" s="7">
        <f>F19</f>
        <v>157.29729999999995</v>
      </c>
    </row>
    <row r="3" spans="1:6" s="10" customFormat="1" ht="12.75" x14ac:dyDescent="0.2">
      <c r="A3" s="9" t="s">
        <v>6</v>
      </c>
      <c r="B3" s="9" t="s">
        <v>7</v>
      </c>
      <c r="C3" s="4" t="s">
        <v>29</v>
      </c>
      <c r="D3" s="8">
        <f>[1]TEJAS!$K$17</f>
        <v>10</v>
      </c>
      <c r="E3" s="6">
        <v>1.28</v>
      </c>
      <c r="F3" s="6">
        <f t="shared" ref="F3:F18" si="0">D3*E3</f>
        <v>12.8</v>
      </c>
    </row>
    <row r="4" spans="1:6" s="10" customFormat="1" ht="12.75" x14ac:dyDescent="0.2">
      <c r="A4" s="9" t="s">
        <v>6</v>
      </c>
      <c r="B4" s="9" t="s">
        <v>7</v>
      </c>
      <c r="C4" s="4" t="s">
        <v>31</v>
      </c>
      <c r="D4" s="8">
        <f>[1]TEJAS!$K$17</f>
        <v>10</v>
      </c>
      <c r="E4" s="6">
        <v>1.63</v>
      </c>
      <c r="F4" s="6">
        <f t="shared" si="0"/>
        <v>16.299999999999997</v>
      </c>
    </row>
    <row r="5" spans="1:6" s="10" customFormat="1" ht="12.75" x14ac:dyDescent="0.2">
      <c r="A5" s="9" t="s">
        <v>6</v>
      </c>
      <c r="B5" s="9" t="s">
        <v>7</v>
      </c>
      <c r="C5" s="4" t="s">
        <v>30</v>
      </c>
      <c r="D5" s="8">
        <v>0.1</v>
      </c>
      <c r="E5" s="6">
        <v>47.22</v>
      </c>
      <c r="F5" s="6">
        <f t="shared" si="0"/>
        <v>4.7220000000000004</v>
      </c>
    </row>
    <row r="6" spans="1:6" s="10" customFormat="1" ht="12.75" x14ac:dyDescent="0.2">
      <c r="A6" s="9" t="s">
        <v>6</v>
      </c>
      <c r="B6" s="9" t="s">
        <v>5</v>
      </c>
      <c r="C6" s="10" t="s">
        <v>28</v>
      </c>
      <c r="D6" s="8">
        <v>1</v>
      </c>
      <c r="E6" s="6">
        <v>100.02</v>
      </c>
      <c r="F6" s="6">
        <f t="shared" si="0"/>
        <v>100.02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23</v>
      </c>
      <c r="D9" s="8">
        <v>0.4</v>
      </c>
      <c r="E9" s="6">
        <v>3.85</v>
      </c>
      <c r="F9" s="6">
        <f t="shared" si="0"/>
        <v>1.54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38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0.35</v>
      </c>
      <c r="E16" s="6">
        <v>18.43</v>
      </c>
      <c r="F16" s="6">
        <f t="shared" si="0"/>
        <v>6.4504999999999999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0.35</v>
      </c>
      <c r="E17" s="6">
        <v>17.170000000000002</v>
      </c>
      <c r="F17" s="6">
        <f t="shared" si="0"/>
        <v>6.0095000000000001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0.35</v>
      </c>
      <c r="E18" s="6">
        <v>16.29</v>
      </c>
      <c r="F18" s="6">
        <f t="shared" si="0"/>
        <v>5.7014999999999993</v>
      </c>
    </row>
    <row r="19" spans="1:6" s="10" customFormat="1" ht="12.75" x14ac:dyDescent="0.2">
      <c r="A19" s="9"/>
      <c r="F19" s="11">
        <f>SUM(F3:F18)</f>
        <v>157.29729999999995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60</vt:lpstr>
      <vt:lpstr>80</vt:lpstr>
      <vt:lpstr>100</vt:lpstr>
      <vt:lpstr>120</vt:lpstr>
      <vt:lpstr>140</vt:lpstr>
      <vt:lpstr>160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2022-12-12T12:39:40Z</dcterms:modified>
</cp:coreProperties>
</file>