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THERM\2_FLAT-10\"/>
    </mc:Choice>
  </mc:AlternateContent>
  <xr:revisionPtr revIDLastSave="0" documentId="13_ncr:1_{F636F4AE-056C-4ECB-91A3-91C2E892C927}" xr6:coauthVersionLast="47" xr6:coauthVersionMax="47" xr10:uidLastSave="{00000000-0000-0000-0000-000000000000}"/>
  <bookViews>
    <workbookView xWindow="10155" yWindow="0" windowWidth="15045" windowHeight="15150" activeTab="5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6" l="1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6"/>
  <c r="D3" i="5"/>
  <c r="D3" i="4"/>
  <c r="D3" i="3"/>
  <c r="D3" i="2"/>
  <c r="D3" i="1"/>
  <c r="F5" i="3" l="1"/>
  <c r="F4" i="3"/>
  <c r="F5" i="4"/>
  <c r="F4" i="4"/>
  <c r="F4" i="5"/>
  <c r="F5" i="6"/>
  <c r="F4" i="6"/>
  <c r="F14" i="6"/>
  <c r="F13" i="6"/>
  <c r="F12" i="6"/>
  <c r="F10" i="6"/>
  <c r="F9" i="6"/>
  <c r="F8" i="6"/>
  <c r="F7" i="6"/>
  <c r="F6" i="6"/>
  <c r="F14" i="5"/>
  <c r="F13" i="5"/>
  <c r="F12" i="5"/>
  <c r="F11" i="5"/>
  <c r="F10" i="5"/>
  <c r="F9" i="5"/>
  <c r="F14" i="4"/>
  <c r="F13" i="4"/>
  <c r="F12" i="4"/>
  <c r="F11" i="4"/>
  <c r="F9" i="4"/>
  <c r="F7" i="4"/>
  <c r="F6" i="4"/>
  <c r="F14" i="3"/>
  <c r="F13" i="3"/>
  <c r="F12" i="3"/>
  <c r="F11" i="3"/>
  <c r="F8" i="3"/>
  <c r="F7" i="3"/>
  <c r="F6" i="3"/>
  <c r="F17" i="6"/>
  <c r="F16" i="6"/>
  <c r="F15" i="6"/>
  <c r="F11" i="6"/>
  <c r="F18" i="5"/>
  <c r="F17" i="5"/>
  <c r="F16" i="5"/>
  <c r="F15" i="5"/>
  <c r="F8" i="5"/>
  <c r="F7" i="5"/>
  <c r="F6" i="5"/>
  <c r="F5" i="5"/>
  <c r="F17" i="4"/>
  <c r="F16" i="4"/>
  <c r="F15" i="4"/>
  <c r="F10" i="4"/>
  <c r="F8" i="4"/>
  <c r="F3" i="3"/>
  <c r="F9" i="3"/>
  <c r="F10" i="3"/>
  <c r="F15" i="3"/>
  <c r="F16" i="3"/>
  <c r="F17" i="3"/>
  <c r="F3" i="5" l="1"/>
  <c r="F19" i="5" s="1"/>
  <c r="F2" i="5" s="1"/>
  <c r="F3" i="4"/>
  <c r="F18" i="4" s="1"/>
  <c r="F2" i="4" s="1"/>
  <c r="F3" i="6"/>
  <c r="F18" i="6"/>
  <c r="F2" i="6" s="1"/>
  <c r="F18" i="3"/>
  <c r="F2" i="3" s="1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18" i="2" l="1"/>
  <c r="F2" i="2" s="1"/>
  <c r="F4" i="1"/>
  <c r="F5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<sst xmlns="http://schemas.openxmlformats.org/spreadsheetml/2006/main" count="315" uniqueCount="40">
  <si>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</si>
  <si>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</si>
  <si>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</si>
  <si>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</si>
  <si>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</si>
  <si>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</si>
  <si>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</si>
  <si>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</si>
  <si>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BORJATHERM espesor 60 mm paso 370.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</si>
  <si>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</si>
  <si>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</si>
  <si>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</si>
  <si>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</si>
  <si>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</si>
  <si>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</si>
  <si>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Mano de obra</t>
  </si>
  <si>
    <t>h</t>
  </si>
  <si>
    <t>Oficial 1ª</t>
  </si>
  <si>
    <t>Peón</t>
  </si>
  <si>
    <t>Teja Ventilación FLAT-10</t>
  </si>
  <si>
    <t>Espuma Fijación Tejas</t>
  </si>
  <si>
    <t>Adhesivo-Sellador masilla PU 300</t>
  </si>
  <si>
    <t>Panel BORJATHERM espesor 80 mm paso 370.</t>
  </si>
  <si>
    <t>Liston de arranque 80 x 50 mm</t>
  </si>
  <si>
    <t>Tornillería fijación</t>
  </si>
  <si>
    <t>Panel BORJATHERM espesor 100 mm paso 370.</t>
  </si>
  <si>
    <t>Teja FLAT-10 BorjaJET</t>
  </si>
  <si>
    <t xml:space="preserve">Caballete 100º </t>
  </si>
  <si>
    <t>Caballete 100º</t>
  </si>
  <si>
    <t>Panel BORJATHERM espesor 120 mm paso 370</t>
  </si>
  <si>
    <t>Panel BORJATHERM espesor 140 mm paso 370</t>
  </si>
  <si>
    <t>Panel BORJATHERM espesor 160 mm paso 370</t>
  </si>
  <si>
    <t>Tornillería Fijación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</si>
  <si>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>FLAT 10 BorjaJET</t>
    </r>
    <r>
      <rPr>
        <sz val="10"/>
        <rFont val="Calibri"/>
        <family val="2"/>
      </rPr>
      <t xml:space="preserve"> con impresión digital InkJET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</si>
  <si>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>FLAT 10 BorjaJET</t>
    </r>
    <r>
      <rPr>
        <sz val="10"/>
        <rFont val="Calibri"/>
        <family val="2"/>
      </rPr>
      <t xml:space="preserve"> con impresión digital InkJET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</si>
  <si>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>FLAT 10 BorjaJET</t>
    </r>
    <r>
      <rPr>
        <sz val="10"/>
        <rFont val="Calibri"/>
        <family val="2"/>
      </rPr>
      <t xml:space="preserve"> con impresión digital InkJET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</si>
  <si>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>FLAT 10 BorjaJET</t>
    </r>
    <r>
      <rPr>
        <sz val="10"/>
        <rFont val="Calibri"/>
        <family val="2"/>
      </rPr>
      <t xml:space="preserve"> con impresión digital InkJET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</si>
  <si>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>FLAT 10 BorjaJET</t>
    </r>
    <r>
      <rPr>
        <sz val="10"/>
        <rFont val="Calibri"/>
        <family val="2"/>
      </rPr>
      <t xml:space="preserve"> con impresión digital InkJET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</si>
  <si>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>FLAT 10 BorjaJET</t>
    </r>
    <r>
      <rPr>
        <sz val="10"/>
        <rFont val="Calibri"/>
        <family val="2"/>
      </rPr>
      <t xml:space="preserve"> con impresión digital InkJET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</si>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</sst>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B17">
            <v>10.199999999999999</v>
          </cell>
        </row>
      </sheetData>
      <sheetData sheetId="1">
        <row r="9">
          <cell r="C9">
            <v>11.63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2">
          <cell r="B2">
            <v>8.43</v>
          </cell>
        </row>
        <row r="20">
          <cell r="B20">
            <v>4.7300000000000004</v>
          </cell>
        </row>
      </sheetData>
      <sheetData sheetId="1">
        <row r="8">
          <cell r="D8">
            <v>17.38</v>
          </cell>
        </row>
        <row r="47">
          <cell r="D47">
            <v>64.150000000000006</v>
          </cell>
        </row>
      </sheetData>
      <sheetData sheetId="2">
        <row r="7">
          <cell r="D7">
            <v>54.15</v>
          </cell>
        </row>
        <row r="8">
          <cell r="D8">
            <v>63.63</v>
          </cell>
        </row>
        <row r="9">
          <cell r="D9">
            <v>72.959999999999994</v>
          </cell>
        </row>
        <row r="10">
          <cell r="D10">
            <v>81.510000000000005</v>
          </cell>
        </row>
        <row r="11">
          <cell r="D11">
            <v>92.49</v>
          </cell>
        </row>
        <row r="12">
          <cell r="D12">
            <v>102.52</v>
          </cell>
        </row>
        <row r="19">
          <cell r="E19">
            <v>5.87</v>
          </cell>
        </row>
        <row r="20">
          <cell r="E20">
            <v>1.37</v>
          </cell>
        </row>
        <row r="22">
          <cell r="E22">
            <v>3.22</v>
          </cell>
        </row>
        <row r="23">
          <cell r="E23">
            <v>4.46</v>
          </cell>
        </row>
      </sheetData>
      <sheetData sheetId="3">
        <row r="27">
          <cell r="B27">
            <v>6</v>
          </cell>
        </row>
        <row r="28">
          <cell r="B28">
            <v>5.2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F18</f>
        <v>133.86370000000005</v>
      </c>
    </row>
    <row r="3" spans="1:6" s="10" customFormat="1" ht="12.75" x14ac:dyDescent="0.2">
      <c r="A3" s="9" t="s">
        <v>6</v>
      </c>
      <c r="B3" s="9" t="s">
        <v>7</v>
      </c>
      <c r="C3" s="4" t="s">
        <v>26</v>
      </c>
      <c r="D3" s="8">
        <f>[1]TEJAS!$B$17</f>
        <v>10.199999999999999</v>
      </c>
      <c r="E3" s="6">
        <f>[2]TEJAS!$B$20</f>
        <v>4.7300000000000004</v>
      </c>
      <c r="F3" s="6">
        <f>D3*E3</f>
        <v>48.246000000000002</v>
      </c>
    </row>
    <row r="4" spans="1:6" s="10" customFormat="1" ht="12.75" x14ac:dyDescent="0.2">
      <c r="A4" s="9" t="s">
        <v>6</v>
      </c>
      <c r="B4" s="9" t="s">
        <v>7</v>
      </c>
      <c r="C4" s="4" t="s">
        <v>19</v>
      </c>
      <c r="D4" s="8">
        <v>0.1</v>
      </c>
      <c r="E4" s="6">
        <f>'[2]PIEZAS ESPECIALES'!$D$47</f>
        <v>64.150000000000006</v>
      </c>
      <c r="F4" s="6">
        <f t="shared" ref="F4:F5" si="0">D4*E4</f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27</v>
      </c>
      <c r="D5" s="8">
        <v>0.04</v>
      </c>
      <c r="E5" s="6">
        <f>'[2]PIEZAS ESPECIALES'!$D$8</f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8</v>
      </c>
      <c r="D6" s="8">
        <v>1</v>
      </c>
      <c r="E6" s="6">
        <f>[2]SISTEMAS!$D$7</f>
        <v>54.15</v>
      </c>
      <c r="F6" s="6">
        <f t="shared" ref="F6:F17" si="1">D6*E6</f>
        <v>54.15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1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1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0.2</v>
      </c>
      <c r="E9" s="6">
        <f>[2]SISTEMAS!$E$22</f>
        <v>3.22</v>
      </c>
      <c r="F9" s="6">
        <f t="shared" si="1"/>
        <v>0.64400000000000013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39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1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32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1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1"/>
        <v>9.0450000000000017</v>
      </c>
    </row>
    <row r="18" spans="1:6" s="10" customFormat="1" ht="12.75" x14ac:dyDescent="0.2">
      <c r="A18" s="9"/>
      <c r="F18" s="11">
        <f>SUM(F3:F17)</f>
        <v>133.86370000000005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D031A-088C-41C4-B38C-FB59B38ED855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F18</f>
        <v>143.5917</v>
      </c>
    </row>
    <row r="3" spans="1:6" s="10" customFormat="1" ht="12.75" x14ac:dyDescent="0.2">
      <c r="A3" s="9" t="s">
        <v>6</v>
      </c>
      <c r="B3" s="9" t="s">
        <v>7</v>
      </c>
      <c r="C3" s="4" t="s">
        <v>26</v>
      </c>
      <c r="D3" s="8">
        <f>[1]TEJAS!$B$17</f>
        <v>10.199999999999999</v>
      </c>
      <c r="E3" s="6">
        <f>[2]TEJAS!$B$20</f>
        <v>4.7300000000000004</v>
      </c>
      <c r="F3" s="6">
        <f>D3*E3</f>
        <v>48.246000000000002</v>
      </c>
    </row>
    <row r="4" spans="1:6" s="10" customFormat="1" ht="12.75" x14ac:dyDescent="0.2">
      <c r="A4" s="9" t="s">
        <v>6</v>
      </c>
      <c r="B4" s="9" t="s">
        <v>7</v>
      </c>
      <c r="C4" s="4" t="s">
        <v>19</v>
      </c>
      <c r="D4" s="8">
        <v>0.1</v>
      </c>
      <c r="E4" s="6">
        <f>'[2]PIEZAS ESPECIALES'!$D$47</f>
        <v>64.150000000000006</v>
      </c>
      <c r="F4" s="6">
        <f t="shared" ref="F4:F17" si="0">D4*E4</f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27</v>
      </c>
      <c r="D5" s="8">
        <v>0.04</v>
      </c>
      <c r="E5" s="6">
        <f>'[2]PIEZAS ESPECIALES'!$D$8</f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22</v>
      </c>
      <c r="D6" s="8">
        <v>1</v>
      </c>
      <c r="E6" s="6">
        <f>[2]SISTEMAS!$D$8</f>
        <v>63.63</v>
      </c>
      <c r="F6" s="6">
        <f t="shared" si="0"/>
        <v>63.63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23</v>
      </c>
      <c r="D9" s="8">
        <v>0.2</v>
      </c>
      <c r="E9" s="6">
        <f>[2]SISTEMAS!$E$23</f>
        <v>4.46</v>
      </c>
      <c r="F9" s="6">
        <f t="shared" si="0"/>
        <v>0.89200000000000002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39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24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143.5917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9B68C-D6F2-4ABD-81E3-FC0AB4ED6F37}">
  <dimension ref="A1:F18"/>
  <sheetViews>
    <sheetView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F18</f>
        <v>191.05770000000001</v>
      </c>
    </row>
    <row r="3" spans="1:6" s="10" customFormat="1" ht="12.75" x14ac:dyDescent="0.2">
      <c r="A3" s="9" t="s">
        <v>6</v>
      </c>
      <c r="B3" s="9" t="s">
        <v>7</v>
      </c>
      <c r="C3" s="4" t="s">
        <v>26</v>
      </c>
      <c r="D3" s="8">
        <f>[1]TEJAS!$B$17</f>
        <v>10.199999999999999</v>
      </c>
      <c r="E3" s="6">
        <f>[2]TEJAS!$B$2</f>
        <v>8.43</v>
      </c>
      <c r="F3" s="6">
        <f t="shared" ref="F3:F17" si="0">D3*E3</f>
        <v>85.98599999999999</v>
      </c>
    </row>
    <row r="4" spans="1:6" s="10" customFormat="1" ht="12.75" x14ac:dyDescent="0.2">
      <c r="A4" s="9" t="s">
        <v>6</v>
      </c>
      <c r="B4" s="9" t="s">
        <v>7</v>
      </c>
      <c r="C4" s="4" t="s">
        <v>19</v>
      </c>
      <c r="D4" s="8">
        <v>0.1</v>
      </c>
      <c r="E4" s="6">
        <f>'[2]PIEZAS ESPECIALES'!$D$47</f>
        <v>64.150000000000006</v>
      </c>
      <c r="F4" s="6">
        <f t="shared" si="0"/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28</v>
      </c>
      <c r="D5" s="8">
        <v>0.04</v>
      </c>
      <c r="E5" s="6">
        <f>'[2]PIEZAS ESPECIALES'!$D$8</f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f>[2]SISTEMAS!$D$9</f>
        <v>72.959999999999994</v>
      </c>
      <c r="F6" s="6">
        <f t="shared" si="0"/>
        <v>72.959999999999994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39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24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191.05770000000001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5C758-18AE-4003-A88D-1694FDBFB356}">
  <dimension ref="A1:F18"/>
  <sheetViews>
    <sheetView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F18</f>
        <v>199.60770000000002</v>
      </c>
    </row>
    <row r="3" spans="1:6" s="10" customFormat="1" ht="12.75" x14ac:dyDescent="0.2">
      <c r="A3" s="9" t="s">
        <v>6</v>
      </c>
      <c r="B3" s="9" t="s">
        <v>7</v>
      </c>
      <c r="C3" s="4" t="s">
        <v>26</v>
      </c>
      <c r="D3" s="8">
        <f>[1]TEJAS!$B$17</f>
        <v>10.199999999999999</v>
      </c>
      <c r="E3" s="6">
        <f>[2]TEJAS!$B$2</f>
        <v>8.43</v>
      </c>
      <c r="F3" s="6">
        <f t="shared" ref="F3:F17" si="0">D3*E3</f>
        <v>85.98599999999999</v>
      </c>
    </row>
    <row r="4" spans="1:6" s="10" customFormat="1" ht="12.75" x14ac:dyDescent="0.2">
      <c r="A4" s="9" t="s">
        <v>6</v>
      </c>
      <c r="B4" s="9" t="s">
        <v>7</v>
      </c>
      <c r="C4" s="4" t="s">
        <v>19</v>
      </c>
      <c r="D4" s="8">
        <v>0.1</v>
      </c>
      <c r="E4" s="6">
        <f>'[2]PIEZAS ESPECIALES'!$D$47</f>
        <v>64.150000000000006</v>
      </c>
      <c r="F4" s="6">
        <f t="shared" si="0"/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28</v>
      </c>
      <c r="D5" s="8">
        <v>0.04</v>
      </c>
      <c r="E5" s="6">
        <f>'[2]PIEZAS ESPECIALES'!$D$8</f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29</v>
      </c>
      <c r="D6" s="8">
        <v>1</v>
      </c>
      <c r="E6" s="6">
        <f>[2]SISTEMAS!$D$10</f>
        <v>81.510000000000005</v>
      </c>
      <c r="F6" s="6">
        <f t="shared" si="0"/>
        <v>81.510000000000005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39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24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199.60770000000002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4B0B1-1832-4C75-B49F-EBBF3CD82D2B}">
  <dimension ref="A1:F19"/>
  <sheetViews>
    <sheetView zoomScale="90" zoomScaleNormal="90" workbookViewId="0">
      <selection activeCell="E19" sqref="E19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37</v>
      </c>
      <c r="D2" s="5">
        <v>1</v>
      </c>
      <c r="E2" s="6"/>
      <c r="F2" s="7">
        <f>F19</f>
        <v>210.83569999999997</v>
      </c>
    </row>
    <row r="3" spans="1:6" s="10" customFormat="1" ht="12.75" x14ac:dyDescent="0.2">
      <c r="A3" s="9" t="s">
        <v>6</v>
      </c>
      <c r="B3" s="9" t="s">
        <v>7</v>
      </c>
      <c r="C3" s="4" t="s">
        <v>26</v>
      </c>
      <c r="D3" s="8">
        <f>[1]TEJAS!$B$17</f>
        <v>10.199999999999999</v>
      </c>
      <c r="E3" s="6">
        <f>[2]TEJAS!$B$2</f>
        <v>8.43</v>
      </c>
      <c r="F3" s="6">
        <f t="shared" ref="F3:F18" si="0">D3*E3</f>
        <v>85.98599999999999</v>
      </c>
    </row>
    <row r="4" spans="1:6" s="10" customFormat="1" ht="12.75" x14ac:dyDescent="0.2">
      <c r="A4" s="9" t="s">
        <v>6</v>
      </c>
      <c r="B4" s="9" t="s">
        <v>7</v>
      </c>
      <c r="C4" s="4" t="s">
        <v>19</v>
      </c>
      <c r="D4" s="8">
        <v>0.1</v>
      </c>
      <c r="E4" s="6">
        <f>'[2]PIEZAS ESPECIALES'!$D$47</f>
        <v>64.150000000000006</v>
      </c>
      <c r="F4" s="6">
        <f t="shared" si="0"/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28</v>
      </c>
      <c r="D5" s="8">
        <v>0.04</v>
      </c>
      <c r="E5" s="6">
        <f>'[2]PIEZAS ESPECIALES'!$D$8</f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30</v>
      </c>
      <c r="D6" s="8">
        <v>1</v>
      </c>
      <c r="E6" s="6">
        <f>[2]SISTEMAS!$D$11</f>
        <v>92.49</v>
      </c>
      <c r="F6" s="6">
        <f t="shared" si="0"/>
        <v>92.49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0.2</v>
      </c>
      <c r="E9" s="6">
        <f>[2]SISTEMAS!$E$22</f>
        <v>3.22</v>
      </c>
      <c r="F9" s="6">
        <f t="shared" ref="F9" si="1">D9*E9</f>
        <v>0.64400000000000013</v>
      </c>
    </row>
    <row r="10" spans="1:6" s="10" customFormat="1" ht="12.75" x14ac:dyDescent="0.2">
      <c r="A10" s="9" t="s">
        <v>6</v>
      </c>
      <c r="B10" s="9" t="s">
        <v>9</v>
      </c>
      <c r="C10" s="10" t="s">
        <v>23</v>
      </c>
      <c r="D10" s="8">
        <v>0.2</v>
      </c>
      <c r="E10" s="6">
        <f>[2]SISTEMAS!$E$23</f>
        <v>4.46</v>
      </c>
      <c r="F10" s="6">
        <f t="shared" si="0"/>
        <v>0.89200000000000002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13</v>
      </c>
      <c r="D11" s="8">
        <v>0.2</v>
      </c>
      <c r="E11" s="6">
        <f>[2]COMPLEMENTOS!$D$70</f>
        <v>1.06</v>
      </c>
      <c r="F11" s="6">
        <f t="shared" si="0"/>
        <v>0.21200000000000002</v>
      </c>
    </row>
    <row r="12" spans="1:6" s="10" customFormat="1" ht="12.75" x14ac:dyDescent="0.2">
      <c r="A12" s="9" t="s">
        <v>6</v>
      </c>
      <c r="B12" s="9" t="s">
        <v>9</v>
      </c>
      <c r="C12" s="10" t="s">
        <v>14</v>
      </c>
      <c r="D12" s="8">
        <v>0.1</v>
      </c>
      <c r="E12" s="6">
        <f>[2]COMPLEMENTOS!$D$74</f>
        <v>4.08</v>
      </c>
      <c r="F12" s="6">
        <f t="shared" si="0"/>
        <v>0.40800000000000003</v>
      </c>
    </row>
    <row r="13" spans="1:6" s="10" customFormat="1" ht="12.75" x14ac:dyDescent="0.2">
      <c r="A13" s="9" t="s">
        <v>6</v>
      </c>
      <c r="B13" s="9" t="s">
        <v>7</v>
      </c>
      <c r="C13" s="10" t="s">
        <v>39</v>
      </c>
      <c r="D13" s="8">
        <v>0.2</v>
      </c>
      <c r="E13" s="6">
        <f>[2]COMPLEMENTOS!$B$30</f>
        <v>1.49</v>
      </c>
      <c r="F13" s="6">
        <f t="shared" si="0"/>
        <v>0.29799999999999999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0.03</v>
      </c>
      <c r="E14" s="6">
        <f>[2]COMPLEMENTOS!$B$27</f>
        <v>6</v>
      </c>
      <c r="F14" s="6">
        <f t="shared" si="0"/>
        <v>0.18</v>
      </c>
    </row>
    <row r="15" spans="1:6" s="10" customFormat="1" ht="12.75" x14ac:dyDescent="0.2">
      <c r="A15" s="9" t="s">
        <v>6</v>
      </c>
      <c r="B15" s="9" t="s">
        <v>7</v>
      </c>
      <c r="C15" s="10" t="s">
        <v>21</v>
      </c>
      <c r="D15" s="8">
        <v>0.05</v>
      </c>
      <c r="E15" s="6">
        <f>[2]COMPLEMENTOS!$B$28</f>
        <v>5.2</v>
      </c>
      <c r="F15" s="6">
        <f t="shared" si="0"/>
        <v>0.26</v>
      </c>
    </row>
    <row r="16" spans="1:6" s="10" customFormat="1" ht="12.75" x14ac:dyDescent="0.2">
      <c r="A16" s="9" t="s">
        <v>6</v>
      </c>
      <c r="B16" s="9" t="s">
        <v>7</v>
      </c>
      <c r="C16" s="10" t="s">
        <v>24</v>
      </c>
      <c r="D16" s="8">
        <v>0.16</v>
      </c>
      <c r="E16" s="6">
        <f>'[2]MANO DE OBRA'!$B$5</f>
        <v>10.5</v>
      </c>
      <c r="F16" s="6">
        <f t="shared" si="0"/>
        <v>1.68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0.45</v>
      </c>
      <c r="E17" s="6">
        <f>'[2]MANO DE OBRA'!$B$2</f>
        <v>21.41</v>
      </c>
      <c r="F17" s="6">
        <f t="shared" si="0"/>
        <v>9.634500000000001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0.45</v>
      </c>
      <c r="E18" s="6">
        <f>'[2]MANO DE OBRA'!$B$3</f>
        <v>20.100000000000001</v>
      </c>
      <c r="F18" s="6">
        <f t="shared" si="0"/>
        <v>9.0450000000000017</v>
      </c>
    </row>
    <row r="19" spans="1:6" s="10" customFormat="1" ht="12.75" x14ac:dyDescent="0.2">
      <c r="A19" s="9"/>
      <c r="F19" s="11">
        <f>SUM(F3:F18)</f>
        <v>210.83569999999997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08A99-20C5-4CDE-BA33-88073176D357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38</v>
      </c>
      <c r="D2" s="5">
        <v>1</v>
      </c>
      <c r="E2" s="6"/>
      <c r="F2" s="7">
        <f>F18</f>
        <v>221.11369999999999</v>
      </c>
    </row>
    <row r="3" spans="1:6" s="10" customFormat="1" ht="12.75" x14ac:dyDescent="0.2">
      <c r="A3" s="9" t="s">
        <v>6</v>
      </c>
      <c r="B3" s="9" t="s">
        <v>7</v>
      </c>
      <c r="C3" s="4" t="s">
        <v>26</v>
      </c>
      <c r="D3" s="8">
        <f>[1]TEJAS!$B$17</f>
        <v>10.199999999999999</v>
      </c>
      <c r="E3" s="6">
        <f>[2]TEJAS!$B$2</f>
        <v>8.43</v>
      </c>
      <c r="F3" s="6">
        <f t="shared" ref="F3:F17" si="0">D3*E3</f>
        <v>85.98599999999999</v>
      </c>
    </row>
    <row r="4" spans="1:6" s="10" customFormat="1" ht="12.75" x14ac:dyDescent="0.2">
      <c r="A4" s="9" t="s">
        <v>6</v>
      </c>
      <c r="B4" s="9" t="s">
        <v>7</v>
      </c>
      <c r="C4" s="4" t="s">
        <v>19</v>
      </c>
      <c r="D4" s="8">
        <v>0.1</v>
      </c>
      <c r="E4" s="6">
        <f>'[2]PIEZAS ESPECIALES'!$D$47</f>
        <v>64.150000000000006</v>
      </c>
      <c r="F4" s="6">
        <f t="shared" si="0"/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28</v>
      </c>
      <c r="D5" s="8">
        <v>0.04</v>
      </c>
      <c r="E5" s="6">
        <f>'[2]PIEZAS ESPECIALES'!$D$8</f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31</v>
      </c>
      <c r="D6" s="8">
        <v>1</v>
      </c>
      <c r="E6" s="6">
        <f>[2]SISTEMAS!$D$12</f>
        <v>102.52</v>
      </c>
      <c r="F6" s="6">
        <f t="shared" si="0"/>
        <v>102.52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23</v>
      </c>
      <c r="D9" s="8">
        <v>0.4</v>
      </c>
      <c r="E9" s="6">
        <f>[2]SISTEMAS!$E$23</f>
        <v>4.46</v>
      </c>
      <c r="F9" s="6">
        <f t="shared" si="0"/>
        <v>1.784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39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24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221.11369999999999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2024-12-16T12:19:36Z</dcterms:modified>
</cp:coreProperties>
</file>