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BORJASAT\FLAT-10\"/>
    </mc:Choice>
  </mc:AlternateContent>
  <xr:revisionPtr revIDLastSave="0" documentId="13_ncr:1_{EBEF6061-566E-4B75-BF5B-6E5DD9116394}" xr6:coauthVersionLast="47" xr6:coauthVersionMax="47" xr10:uidLastSave="{00000000-0000-0000-0000-000000000000}"/>
  <bookViews>
    <workbookView xWindow="9840" yWindow="1035" windowWidth="18900" windowHeight="11955" xr2:uid="{10738ADB-5C4B-4D16-8D70-D8F6CB1F9E9B}"/>
  </bookViews>
  <sheets>
    <sheet name="60" sheetId="1" r:id="rId1"/>
    <sheet name="100" sheetId="2" r:id="rId2"/>
    <sheet name="140" sheetId="3" r:id="rId3"/>
  </sheets>
  <externalReferences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  <c r="E3" i="1"/>
  <c r="E14" i="2"/>
  <c r="F14" i="2" s="1"/>
  <c r="E13" i="2"/>
  <c r="F13" i="2" s="1"/>
  <c r="E12" i="2"/>
  <c r="F12" i="2" s="1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E4" i="2"/>
  <c r="F4" i="2" s="1"/>
  <c r="E3" i="2"/>
  <c r="E14" i="3"/>
  <c r="F14" i="3" s="1"/>
  <c r="E13" i="3"/>
  <c r="F13" i="3" s="1"/>
  <c r="E12" i="3"/>
  <c r="F12" i="3" s="1"/>
  <c r="E11" i="3"/>
  <c r="F11" i="3" s="1"/>
  <c r="E10" i="3"/>
  <c r="F10" i="3" s="1"/>
  <c r="E9" i="3"/>
  <c r="F9" i="3" s="1"/>
  <c r="E8" i="3"/>
  <c r="F8" i="3" s="1"/>
  <c r="E7" i="3"/>
  <c r="F7" i="3" s="1"/>
  <c r="E6" i="3"/>
  <c r="F6" i="3" s="1"/>
  <c r="E5" i="3"/>
  <c r="F5" i="3" s="1"/>
  <c r="E4" i="3"/>
  <c r="F4" i="3" s="1"/>
  <c r="E3" i="3"/>
  <c r="D3" i="3"/>
  <c r="D3" i="2"/>
  <c r="D3" i="1"/>
  <c r="F3" i="1" l="1"/>
  <c r="F3" i="2"/>
  <c r="F3" i="3"/>
  <c r="F15" i="1"/>
  <c r="F2" i="1" s="1"/>
  <c r="F15" i="2"/>
  <c r="F2" i="2" s="1"/>
  <c r="F15" i="3"/>
  <c r="F2" i="3" s="1"/>
</calcChain>
</file>

<file path=xl/sharedStrings.xml><?xml version="1.0" encoding="utf-8"?>
<sst xmlns="http://schemas.openxmlformats.org/spreadsheetml/2006/main" count="128" uniqueCount="29">
  <si>
    <t>Unidad</t>
  </si>
  <si>
    <t>Cantidad</t>
  </si>
  <si>
    <t>PVP</t>
  </si>
  <si>
    <t>Importe</t>
  </si>
  <si>
    <t>Partida</t>
  </si>
  <si>
    <t>m²</t>
  </si>
  <si>
    <t>Material</t>
  </si>
  <si>
    <t>u</t>
  </si>
  <si>
    <t>Teja Ventilación FLAT-10 Monocolor</t>
  </si>
  <si>
    <t>Caballete 100º Monocolor</t>
  </si>
  <si>
    <t>Panel BorjaSAT espesor 60 mm pasos 370 y 395</t>
  </si>
  <si>
    <t xml:space="preserve">m </t>
  </si>
  <si>
    <t>Rastrel metálico U BorjaSAT</t>
  </si>
  <si>
    <t>Lámina impermeable transpirable TB-180</t>
  </si>
  <si>
    <t>Rastrel + Peine de ventilación de alero 30-60 mm</t>
  </si>
  <si>
    <t>Bajo Cumbrera TB-Roll 390 mm</t>
  </si>
  <si>
    <t>Soporte de rastrel de cumbrera regulable</t>
  </si>
  <si>
    <t>Tornillería Fijación</t>
  </si>
  <si>
    <t>Mano de obra</t>
  </si>
  <si>
    <t>h</t>
  </si>
  <si>
    <t>Oficial 1ª</t>
  </si>
  <si>
    <t>Peón</t>
  </si>
  <si>
    <t>Panel BorjaSAT espesor 100 mm pasos 370 y 395</t>
  </si>
  <si>
    <t>Tornillería fijación</t>
  </si>
  <si>
    <t>Panel BorjaSAT espesor 140 mm pasos 370 y 395</t>
  </si>
  <si>
    <t>Teja FLAT-10 Monocolor Mid Grey</t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</si>
  <si>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140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plana modelo </t>
    </r>
    <r>
      <rPr>
        <b/>
        <sz val="10"/>
        <rFont val="Calibri"/>
        <family val="2"/>
      </rPr>
      <t xml:space="preserve">FLAT 10 Monocolor </t>
    </r>
    <r>
      <rPr>
        <sz val="10"/>
        <rFont val="Calibri"/>
        <family val="2"/>
      </rPr>
      <t>Mid Grey de TEJAS BORJA, de 475 x 285 mm, a razón de 10,2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</si>
  <si>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100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plana modelo </t>
    </r>
    <r>
      <rPr>
        <b/>
        <sz val="10"/>
        <rFont val="Calibri"/>
        <family val="2"/>
      </rPr>
      <t xml:space="preserve">FLAT 10 Monocolor </t>
    </r>
    <r>
      <rPr>
        <sz val="10"/>
        <rFont val="Calibri"/>
        <family val="2"/>
      </rPr>
      <t>Mid Grey de TEJAS BORJA, de 475 x 285 mm, a razón de 10,2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</si>
  <si>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60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plana modelo </t>
    </r>
    <r>
      <rPr>
        <b/>
        <sz val="10"/>
        <rFont val="Calibri"/>
        <family val="2"/>
      </rPr>
      <t xml:space="preserve">FLAT 10 Monocolor </t>
    </r>
    <r>
      <rPr>
        <sz val="10"/>
        <rFont val="Calibri"/>
        <family val="2"/>
      </rPr>
      <t>Mid Grey de TEJAS BORJA, de 475 x 285 mm, a razón de 10,2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</si>
</sst>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0" fontId="4" fillId="0" borderId="0" xfId="1" applyFont="1" applyAlignment="1">
      <alignment horizontal="center" vertical="top" wrapText="1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C3EC4424-F438-4B7C-88E3-5443F65537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17">
          <cell r="B17">
            <v>10.199999999999999</v>
          </cell>
        </row>
      </sheetData>
      <sheetData sheetId="1">
        <row r="9">
          <cell r="B9">
            <v>10.68</v>
          </cell>
        </row>
      </sheetData>
      <sheetData sheetId="2">
        <row r="8">
          <cell r="C8">
            <v>50.31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ISTEMAS"/>
      <sheetName val="COMPLEMENTOS"/>
      <sheetName val="TEJAS"/>
      <sheetName val="PIEZAS ESPECIALES"/>
      <sheetName val="ERI"/>
      <sheetName val="MANO DE OBRA"/>
    </sheetNames>
    <sheetDataSet>
      <sheetData sheetId="0">
        <row r="2">
          <cell r="D2">
            <v>20.65</v>
          </cell>
        </row>
        <row r="3">
          <cell r="D3">
            <v>29.96</v>
          </cell>
        </row>
        <row r="4">
          <cell r="D4">
            <v>40.61</v>
          </cell>
        </row>
        <row r="5">
          <cell r="E5">
            <v>1.48</v>
          </cell>
        </row>
      </sheetData>
      <sheetData sheetId="1">
        <row r="14">
          <cell r="D14">
            <v>1.85</v>
          </cell>
        </row>
        <row r="30">
          <cell r="B30">
            <v>1.49</v>
          </cell>
        </row>
        <row r="70">
          <cell r="D70">
            <v>1.06</v>
          </cell>
        </row>
        <row r="74">
          <cell r="D74">
            <v>4.08</v>
          </cell>
        </row>
      </sheetData>
      <sheetData sheetId="2">
        <row r="17">
          <cell r="B17">
            <v>3.93</v>
          </cell>
        </row>
      </sheetData>
      <sheetData sheetId="3">
        <row r="8">
          <cell r="C8">
            <v>13.93</v>
          </cell>
        </row>
        <row r="47">
          <cell r="C47">
            <v>51.55</v>
          </cell>
        </row>
      </sheetData>
      <sheetData sheetId="4"/>
      <sheetData sheetId="5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AC387-D1EB-4E98-8F0C-8B50052121FE}">
  <dimension ref="A1:F15"/>
  <sheetViews>
    <sheetView tabSelected="1" zoomScale="90" zoomScaleNormal="90" workbookViewId="0">
      <selection activeCell="C26" sqref="C26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28</v>
      </c>
      <c r="D2" s="5">
        <v>1</v>
      </c>
      <c r="E2" s="6"/>
      <c r="F2" s="7">
        <f>F15</f>
        <v>93.571700000000007</v>
      </c>
    </row>
    <row r="3" spans="1:6" s="10" customFormat="1" ht="12.75" x14ac:dyDescent="0.2">
      <c r="A3" s="8" t="s">
        <v>6</v>
      </c>
      <c r="B3" s="8" t="s">
        <v>7</v>
      </c>
      <c r="C3" s="4" t="s">
        <v>25</v>
      </c>
      <c r="D3" s="9">
        <f>[1]TEJAS!$B$17</f>
        <v>10.199999999999999</v>
      </c>
      <c r="E3" s="6">
        <f>[2]TEJAS!$B$17</f>
        <v>3.93</v>
      </c>
      <c r="F3" s="6">
        <f>D3*E3</f>
        <v>40.085999999999999</v>
      </c>
    </row>
    <row r="4" spans="1:6" s="10" customFormat="1" ht="12.75" x14ac:dyDescent="0.2">
      <c r="A4" s="8" t="s">
        <v>6</v>
      </c>
      <c r="B4" s="8" t="s">
        <v>7</v>
      </c>
      <c r="C4" s="4" t="s">
        <v>8</v>
      </c>
      <c r="D4" s="9">
        <v>0.1</v>
      </c>
      <c r="E4" s="6">
        <f>'[2]PIEZAS ESPECIALES'!$C$47</f>
        <v>51.55</v>
      </c>
      <c r="F4" s="6">
        <f t="shared" ref="F4:F14" si="0">D4*E4</f>
        <v>5.1550000000000002</v>
      </c>
    </row>
    <row r="5" spans="1:6" s="10" customFormat="1" ht="12.75" x14ac:dyDescent="0.2">
      <c r="A5" s="8" t="s">
        <v>6</v>
      </c>
      <c r="B5" s="8" t="s">
        <v>7</v>
      </c>
      <c r="C5" s="4" t="s">
        <v>9</v>
      </c>
      <c r="D5" s="9">
        <v>0.04</v>
      </c>
      <c r="E5" s="6">
        <f>'[2]PIEZAS ESPECIALES'!$C$8</f>
        <v>13.93</v>
      </c>
      <c r="F5" s="6">
        <f t="shared" si="0"/>
        <v>0.55720000000000003</v>
      </c>
    </row>
    <row r="6" spans="1:6" s="10" customFormat="1" ht="12.75" x14ac:dyDescent="0.2">
      <c r="A6" s="8" t="s">
        <v>6</v>
      </c>
      <c r="B6" s="8" t="s">
        <v>5</v>
      </c>
      <c r="C6" s="10" t="s">
        <v>10</v>
      </c>
      <c r="D6" s="9">
        <v>1</v>
      </c>
      <c r="E6" s="6">
        <f>[2]SISTEMAS!$D$2</f>
        <v>20.65</v>
      </c>
      <c r="F6" s="6">
        <f t="shared" si="0"/>
        <v>20.65</v>
      </c>
    </row>
    <row r="7" spans="1:6" s="10" customFormat="1" ht="12.75" x14ac:dyDescent="0.2">
      <c r="A7" s="8" t="s">
        <v>6</v>
      </c>
      <c r="B7" s="8" t="s">
        <v>11</v>
      </c>
      <c r="C7" s="10" t="s">
        <v>12</v>
      </c>
      <c r="D7" s="9">
        <v>2.7</v>
      </c>
      <c r="E7" s="6">
        <f>[2]SISTEMAS!$E$5</f>
        <v>1.48</v>
      </c>
      <c r="F7" s="6">
        <f t="shared" si="0"/>
        <v>3.996</v>
      </c>
    </row>
    <row r="8" spans="1:6" s="10" customFormat="1" ht="12.75" x14ac:dyDescent="0.2">
      <c r="A8" s="8" t="s">
        <v>6</v>
      </c>
      <c r="B8" s="8" t="s">
        <v>5</v>
      </c>
      <c r="C8" s="10" t="s">
        <v>13</v>
      </c>
      <c r="D8" s="9">
        <v>1</v>
      </c>
      <c r="E8" s="6">
        <f>[2]COMPLEMENTOS!$D$14</f>
        <v>1.85</v>
      </c>
      <c r="F8" s="6">
        <f t="shared" si="0"/>
        <v>1.85</v>
      </c>
    </row>
    <row r="9" spans="1:6" s="10" customFormat="1" ht="12.75" x14ac:dyDescent="0.2">
      <c r="A9" s="8" t="s">
        <v>6</v>
      </c>
      <c r="B9" s="8" t="s">
        <v>11</v>
      </c>
      <c r="C9" s="10" t="s">
        <v>14</v>
      </c>
      <c r="D9" s="9">
        <v>0.2</v>
      </c>
      <c r="E9" s="6">
        <f>[2]COMPLEMENTOS!$D$70</f>
        <v>1.06</v>
      </c>
      <c r="F9" s="6">
        <f t="shared" si="0"/>
        <v>0.21200000000000002</v>
      </c>
    </row>
    <row r="10" spans="1:6" s="10" customFormat="1" ht="12.75" x14ac:dyDescent="0.2">
      <c r="A10" s="8" t="s">
        <v>6</v>
      </c>
      <c r="B10" s="8" t="s">
        <v>11</v>
      </c>
      <c r="C10" s="10" t="s">
        <v>15</v>
      </c>
      <c r="D10" s="9">
        <v>0.1</v>
      </c>
      <c r="E10" s="6">
        <f>[2]COMPLEMENTOS!$D$74</f>
        <v>4.08</v>
      </c>
      <c r="F10" s="6">
        <f t="shared" si="0"/>
        <v>0.40800000000000003</v>
      </c>
    </row>
    <row r="11" spans="1:6" s="10" customFormat="1" ht="12.75" x14ac:dyDescent="0.2">
      <c r="A11" s="8" t="s">
        <v>6</v>
      </c>
      <c r="B11" s="8" t="s">
        <v>7</v>
      </c>
      <c r="C11" s="10" t="s">
        <v>16</v>
      </c>
      <c r="D11" s="9">
        <v>0.2</v>
      </c>
      <c r="E11" s="6">
        <f>[2]COMPLEMENTOS!$B$30</f>
        <v>1.49</v>
      </c>
      <c r="F11" s="6">
        <f t="shared" si="0"/>
        <v>0.29799999999999999</v>
      </c>
    </row>
    <row r="12" spans="1:6" s="10" customFormat="1" ht="12.75" x14ac:dyDescent="0.2">
      <c r="A12" s="8" t="s">
        <v>6</v>
      </c>
      <c r="B12" s="8" t="s">
        <v>7</v>
      </c>
      <c r="C12" s="10" t="s">
        <v>17</v>
      </c>
      <c r="D12" s="9">
        <v>0.16</v>
      </c>
      <c r="E12" s="6">
        <f>'[2]MANO DE OBRA'!$B$5</f>
        <v>10.5</v>
      </c>
      <c r="F12" s="6">
        <f t="shared" si="0"/>
        <v>1.68</v>
      </c>
    </row>
    <row r="13" spans="1:6" s="10" customFormat="1" ht="12.75" x14ac:dyDescent="0.2">
      <c r="A13" s="8" t="s">
        <v>18</v>
      </c>
      <c r="B13" s="8" t="s">
        <v>19</v>
      </c>
      <c r="C13" s="10" t="s">
        <v>20</v>
      </c>
      <c r="D13" s="9">
        <v>0.45</v>
      </c>
      <c r="E13" s="6">
        <f>'[2]MANO DE OBRA'!$B$2</f>
        <v>21.41</v>
      </c>
      <c r="F13" s="6">
        <f t="shared" si="0"/>
        <v>9.634500000000001</v>
      </c>
    </row>
    <row r="14" spans="1:6" s="10" customFormat="1" ht="12.75" x14ac:dyDescent="0.2">
      <c r="A14" s="8" t="s">
        <v>18</v>
      </c>
      <c r="B14" s="8" t="s">
        <v>19</v>
      </c>
      <c r="C14" s="10" t="s">
        <v>21</v>
      </c>
      <c r="D14" s="9">
        <v>0.45</v>
      </c>
      <c r="E14" s="6">
        <f>'[2]MANO DE OBRA'!$B$3</f>
        <v>20.100000000000001</v>
      </c>
      <c r="F14" s="6">
        <f t="shared" si="0"/>
        <v>9.0450000000000017</v>
      </c>
    </row>
    <row r="15" spans="1:6" s="10" customFormat="1" ht="12.75" x14ac:dyDescent="0.2">
      <c r="A15" s="8"/>
      <c r="F15" s="11">
        <f>SUM(F3:F14)</f>
        <v>93.571700000000007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E5756-56FF-4AE6-A347-19DF7DF27F5B}">
  <dimension ref="A1:F15"/>
  <sheetViews>
    <sheetView zoomScale="90" zoomScaleNormal="90" workbookViewId="0">
      <selection activeCell="E15" sqref="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9" customHeight="1" x14ac:dyDescent="0.25">
      <c r="A2" s="3" t="s">
        <v>4</v>
      </c>
      <c r="B2" s="3" t="s">
        <v>5</v>
      </c>
      <c r="C2" s="4" t="s">
        <v>27</v>
      </c>
      <c r="D2" s="5">
        <v>1</v>
      </c>
      <c r="E2" s="6"/>
      <c r="F2" s="7">
        <f>F15</f>
        <v>102.88170000000001</v>
      </c>
    </row>
    <row r="3" spans="1:6" s="10" customFormat="1" ht="12.75" x14ac:dyDescent="0.2">
      <c r="A3" s="8" t="s">
        <v>6</v>
      </c>
      <c r="B3" s="8" t="s">
        <v>7</v>
      </c>
      <c r="C3" s="4" t="s">
        <v>25</v>
      </c>
      <c r="D3" s="9">
        <f>[1]TEJAS!$B$17</f>
        <v>10.199999999999999</v>
      </c>
      <c r="E3" s="6">
        <f>[2]TEJAS!$B$17</f>
        <v>3.93</v>
      </c>
      <c r="F3" s="6">
        <f>D3*E3</f>
        <v>40.085999999999999</v>
      </c>
    </row>
    <row r="4" spans="1:6" s="10" customFormat="1" ht="12.75" x14ac:dyDescent="0.2">
      <c r="A4" s="8" t="s">
        <v>6</v>
      </c>
      <c r="B4" s="8" t="s">
        <v>7</v>
      </c>
      <c r="C4" s="4" t="s">
        <v>8</v>
      </c>
      <c r="D4" s="9">
        <v>0.1</v>
      </c>
      <c r="E4" s="6">
        <f>'[2]PIEZAS ESPECIALES'!$C$47</f>
        <v>51.55</v>
      </c>
      <c r="F4" s="6">
        <f t="shared" ref="F4:F14" si="0">D4*E4</f>
        <v>5.1550000000000002</v>
      </c>
    </row>
    <row r="5" spans="1:6" s="10" customFormat="1" ht="12.75" x14ac:dyDescent="0.2">
      <c r="A5" s="8" t="s">
        <v>6</v>
      </c>
      <c r="B5" s="8" t="s">
        <v>7</v>
      </c>
      <c r="C5" s="4" t="s">
        <v>9</v>
      </c>
      <c r="D5" s="9">
        <v>0.04</v>
      </c>
      <c r="E5" s="6">
        <f>'[2]PIEZAS ESPECIALES'!$C$8</f>
        <v>13.93</v>
      </c>
      <c r="F5" s="6">
        <f t="shared" si="0"/>
        <v>0.55720000000000003</v>
      </c>
    </row>
    <row r="6" spans="1:6" s="10" customFormat="1" ht="12.75" x14ac:dyDescent="0.2">
      <c r="A6" s="8" t="s">
        <v>6</v>
      </c>
      <c r="B6" s="8" t="s">
        <v>5</v>
      </c>
      <c r="C6" s="10" t="s">
        <v>22</v>
      </c>
      <c r="D6" s="9">
        <v>1</v>
      </c>
      <c r="E6" s="6">
        <f>[2]SISTEMAS!$D$3</f>
        <v>29.96</v>
      </c>
      <c r="F6" s="6">
        <f t="shared" si="0"/>
        <v>29.96</v>
      </c>
    </row>
    <row r="7" spans="1:6" s="10" customFormat="1" ht="12.75" x14ac:dyDescent="0.2">
      <c r="A7" s="8" t="s">
        <v>6</v>
      </c>
      <c r="B7" s="8" t="s">
        <v>11</v>
      </c>
      <c r="C7" s="10" t="s">
        <v>12</v>
      </c>
      <c r="D7" s="9">
        <v>2.7</v>
      </c>
      <c r="E7" s="6">
        <f>[2]SISTEMAS!$E$5</f>
        <v>1.48</v>
      </c>
      <c r="F7" s="6">
        <f t="shared" si="0"/>
        <v>3.996</v>
      </c>
    </row>
    <row r="8" spans="1:6" s="10" customFormat="1" ht="12.75" x14ac:dyDescent="0.2">
      <c r="A8" s="8" t="s">
        <v>6</v>
      </c>
      <c r="B8" s="8" t="s">
        <v>5</v>
      </c>
      <c r="C8" s="10" t="s">
        <v>13</v>
      </c>
      <c r="D8" s="9">
        <v>1</v>
      </c>
      <c r="E8" s="6">
        <f>[2]COMPLEMENTOS!$D$14</f>
        <v>1.85</v>
      </c>
      <c r="F8" s="6">
        <f t="shared" si="0"/>
        <v>1.85</v>
      </c>
    </row>
    <row r="9" spans="1:6" s="10" customFormat="1" ht="12.75" x14ac:dyDescent="0.2">
      <c r="A9" s="8" t="s">
        <v>6</v>
      </c>
      <c r="B9" s="8" t="s">
        <v>11</v>
      </c>
      <c r="C9" s="10" t="s">
        <v>14</v>
      </c>
      <c r="D9" s="9">
        <v>0.2</v>
      </c>
      <c r="E9" s="6">
        <f>[2]COMPLEMENTOS!$D$70</f>
        <v>1.06</v>
      </c>
      <c r="F9" s="6">
        <f t="shared" si="0"/>
        <v>0.21200000000000002</v>
      </c>
    </row>
    <row r="10" spans="1:6" s="10" customFormat="1" ht="12.75" x14ac:dyDescent="0.2">
      <c r="A10" s="8" t="s">
        <v>6</v>
      </c>
      <c r="B10" s="8" t="s">
        <v>11</v>
      </c>
      <c r="C10" s="10" t="s">
        <v>15</v>
      </c>
      <c r="D10" s="9">
        <v>0.1</v>
      </c>
      <c r="E10" s="6">
        <f>[2]COMPLEMENTOS!$D$74</f>
        <v>4.08</v>
      </c>
      <c r="F10" s="6">
        <f t="shared" si="0"/>
        <v>0.40800000000000003</v>
      </c>
    </row>
    <row r="11" spans="1:6" s="10" customFormat="1" ht="12.75" x14ac:dyDescent="0.2">
      <c r="A11" s="8" t="s">
        <v>6</v>
      </c>
      <c r="B11" s="8" t="s">
        <v>7</v>
      </c>
      <c r="C11" s="10" t="s">
        <v>16</v>
      </c>
      <c r="D11" s="9">
        <v>0.2</v>
      </c>
      <c r="E11" s="6">
        <f>[2]COMPLEMENTOS!$B$30</f>
        <v>1.49</v>
      </c>
      <c r="F11" s="6">
        <f t="shared" si="0"/>
        <v>0.29799999999999999</v>
      </c>
    </row>
    <row r="12" spans="1:6" s="10" customFormat="1" ht="12.75" x14ac:dyDescent="0.2">
      <c r="A12" s="8" t="s">
        <v>6</v>
      </c>
      <c r="B12" s="8" t="s">
        <v>7</v>
      </c>
      <c r="C12" s="10" t="s">
        <v>23</v>
      </c>
      <c r="D12" s="9">
        <v>0.16</v>
      </c>
      <c r="E12" s="6">
        <f>'[2]MANO DE OBRA'!$B$5</f>
        <v>10.5</v>
      </c>
      <c r="F12" s="6">
        <f t="shared" si="0"/>
        <v>1.68</v>
      </c>
    </row>
    <row r="13" spans="1:6" s="10" customFormat="1" ht="12.75" x14ac:dyDescent="0.2">
      <c r="A13" s="8" t="s">
        <v>18</v>
      </c>
      <c r="B13" s="8" t="s">
        <v>19</v>
      </c>
      <c r="C13" s="10" t="s">
        <v>20</v>
      </c>
      <c r="D13" s="9">
        <v>0.45</v>
      </c>
      <c r="E13" s="6">
        <f>'[2]MANO DE OBRA'!$B$2</f>
        <v>21.41</v>
      </c>
      <c r="F13" s="6">
        <f t="shared" si="0"/>
        <v>9.634500000000001</v>
      </c>
    </row>
    <row r="14" spans="1:6" s="10" customFormat="1" ht="12.75" x14ac:dyDescent="0.2">
      <c r="A14" s="8" t="s">
        <v>18</v>
      </c>
      <c r="B14" s="8" t="s">
        <v>19</v>
      </c>
      <c r="C14" s="10" t="s">
        <v>21</v>
      </c>
      <c r="D14" s="9">
        <v>0.45</v>
      </c>
      <c r="E14" s="6">
        <f>'[2]MANO DE OBRA'!$B$3</f>
        <v>20.100000000000001</v>
      </c>
      <c r="F14" s="6">
        <f t="shared" si="0"/>
        <v>9.0450000000000017</v>
      </c>
    </row>
    <row r="15" spans="1:6" s="10" customFormat="1" ht="12.75" x14ac:dyDescent="0.2">
      <c r="A15" s="8"/>
      <c r="F15" s="11">
        <f>SUM(F3:F14)</f>
        <v>102.88170000000001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D1850-FD4C-4EEF-A5A0-F8C72D8C1370}">
  <dimension ref="A1:F15"/>
  <sheetViews>
    <sheetView topLeftCell="B1" zoomScale="90" zoomScaleNormal="90" workbookViewId="0">
      <selection activeCell="E15" sqref="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8.44999999999999" customHeight="1" x14ac:dyDescent="0.25">
      <c r="A2" s="3" t="s">
        <v>4</v>
      </c>
      <c r="B2" s="3" t="s">
        <v>5</v>
      </c>
      <c r="C2" s="4" t="s">
        <v>26</v>
      </c>
      <c r="D2" s="5">
        <v>1</v>
      </c>
      <c r="E2" s="6"/>
      <c r="F2" s="7">
        <f>F15</f>
        <v>113.5317</v>
      </c>
    </row>
    <row r="3" spans="1:6" s="10" customFormat="1" ht="12.75" x14ac:dyDescent="0.2">
      <c r="A3" s="8" t="s">
        <v>6</v>
      </c>
      <c r="B3" s="8" t="s">
        <v>7</v>
      </c>
      <c r="C3" s="4" t="s">
        <v>25</v>
      </c>
      <c r="D3" s="9">
        <f>[1]TEJAS!$B$17</f>
        <v>10.199999999999999</v>
      </c>
      <c r="E3" s="6">
        <f>[2]TEJAS!$B$17</f>
        <v>3.93</v>
      </c>
      <c r="F3" s="6">
        <f>D3*E3</f>
        <v>40.085999999999999</v>
      </c>
    </row>
    <row r="4" spans="1:6" s="10" customFormat="1" ht="12.75" x14ac:dyDescent="0.2">
      <c r="A4" s="8" t="s">
        <v>6</v>
      </c>
      <c r="B4" s="8" t="s">
        <v>7</v>
      </c>
      <c r="C4" s="4" t="s">
        <v>8</v>
      </c>
      <c r="D4" s="9">
        <v>0.1</v>
      </c>
      <c r="E4" s="6">
        <f>'[2]PIEZAS ESPECIALES'!$C$47</f>
        <v>51.55</v>
      </c>
      <c r="F4" s="6">
        <f t="shared" ref="F4:F14" si="0">D4*E4</f>
        <v>5.1550000000000002</v>
      </c>
    </row>
    <row r="5" spans="1:6" s="10" customFormat="1" ht="12.75" x14ac:dyDescent="0.2">
      <c r="A5" s="8" t="s">
        <v>6</v>
      </c>
      <c r="B5" s="8" t="s">
        <v>7</v>
      </c>
      <c r="C5" s="4" t="s">
        <v>9</v>
      </c>
      <c r="D5" s="9">
        <v>0.04</v>
      </c>
      <c r="E5" s="6">
        <f>'[2]PIEZAS ESPECIALES'!$C$8</f>
        <v>13.93</v>
      </c>
      <c r="F5" s="6">
        <f t="shared" si="0"/>
        <v>0.55720000000000003</v>
      </c>
    </row>
    <row r="6" spans="1:6" s="10" customFormat="1" ht="12.75" x14ac:dyDescent="0.2">
      <c r="A6" s="8" t="s">
        <v>6</v>
      </c>
      <c r="B6" s="8" t="s">
        <v>5</v>
      </c>
      <c r="C6" s="10" t="s">
        <v>24</v>
      </c>
      <c r="D6" s="9">
        <v>1</v>
      </c>
      <c r="E6" s="6">
        <f>[2]SISTEMAS!$D$4</f>
        <v>40.61</v>
      </c>
      <c r="F6" s="6">
        <f t="shared" si="0"/>
        <v>40.61</v>
      </c>
    </row>
    <row r="7" spans="1:6" s="10" customFormat="1" ht="12.75" x14ac:dyDescent="0.2">
      <c r="A7" s="8" t="s">
        <v>6</v>
      </c>
      <c r="B7" s="8" t="s">
        <v>11</v>
      </c>
      <c r="C7" s="10" t="s">
        <v>12</v>
      </c>
      <c r="D7" s="9">
        <v>2.7</v>
      </c>
      <c r="E7" s="6">
        <f>[2]SISTEMAS!$E$5</f>
        <v>1.48</v>
      </c>
      <c r="F7" s="6">
        <f t="shared" si="0"/>
        <v>3.996</v>
      </c>
    </row>
    <row r="8" spans="1:6" s="10" customFormat="1" ht="12.75" x14ac:dyDescent="0.2">
      <c r="A8" s="8"/>
      <c r="B8" s="8" t="s">
        <v>5</v>
      </c>
      <c r="C8" s="10" t="s">
        <v>13</v>
      </c>
      <c r="D8" s="9">
        <v>1</v>
      </c>
      <c r="E8" s="6">
        <f>[2]COMPLEMENTOS!$D$14</f>
        <v>1.85</v>
      </c>
      <c r="F8" s="6">
        <f t="shared" si="0"/>
        <v>1.85</v>
      </c>
    </row>
    <row r="9" spans="1:6" s="10" customFormat="1" ht="12.75" x14ac:dyDescent="0.2">
      <c r="A9" s="8" t="s">
        <v>6</v>
      </c>
      <c r="B9" s="8" t="s">
        <v>11</v>
      </c>
      <c r="C9" s="10" t="s">
        <v>14</v>
      </c>
      <c r="D9" s="9">
        <v>0.2</v>
      </c>
      <c r="E9" s="6">
        <f>[2]COMPLEMENTOS!$D$70</f>
        <v>1.06</v>
      </c>
      <c r="F9" s="6">
        <f t="shared" si="0"/>
        <v>0.21200000000000002</v>
      </c>
    </row>
    <row r="10" spans="1:6" s="10" customFormat="1" ht="12.75" x14ac:dyDescent="0.2">
      <c r="A10" s="8" t="s">
        <v>6</v>
      </c>
      <c r="B10" s="8" t="s">
        <v>11</v>
      </c>
      <c r="C10" s="10" t="s">
        <v>15</v>
      </c>
      <c r="D10" s="9">
        <v>0.1</v>
      </c>
      <c r="E10" s="6">
        <f>[2]COMPLEMENTOS!$D$74</f>
        <v>4.08</v>
      </c>
      <c r="F10" s="6">
        <f t="shared" si="0"/>
        <v>0.40800000000000003</v>
      </c>
    </row>
    <row r="11" spans="1:6" s="10" customFormat="1" ht="12.75" x14ac:dyDescent="0.2">
      <c r="A11" s="8" t="s">
        <v>6</v>
      </c>
      <c r="B11" s="8" t="s">
        <v>7</v>
      </c>
      <c r="C11" s="10" t="s">
        <v>16</v>
      </c>
      <c r="D11" s="9">
        <v>0.2</v>
      </c>
      <c r="E11" s="6">
        <f>[2]COMPLEMENTOS!$B$30</f>
        <v>1.49</v>
      </c>
      <c r="F11" s="6">
        <f t="shared" si="0"/>
        <v>0.29799999999999999</v>
      </c>
    </row>
    <row r="12" spans="1:6" s="10" customFormat="1" ht="12.75" x14ac:dyDescent="0.2">
      <c r="A12" s="8" t="s">
        <v>6</v>
      </c>
      <c r="B12" s="8" t="s">
        <v>7</v>
      </c>
      <c r="C12" s="10" t="s">
        <v>23</v>
      </c>
      <c r="D12" s="9">
        <v>0.16</v>
      </c>
      <c r="E12" s="6">
        <f>'[2]MANO DE OBRA'!$B$5</f>
        <v>10.5</v>
      </c>
      <c r="F12" s="6">
        <f t="shared" si="0"/>
        <v>1.68</v>
      </c>
    </row>
    <row r="13" spans="1:6" s="10" customFormat="1" ht="12.75" x14ac:dyDescent="0.2">
      <c r="A13" s="8" t="s">
        <v>18</v>
      </c>
      <c r="B13" s="8" t="s">
        <v>19</v>
      </c>
      <c r="C13" s="10" t="s">
        <v>20</v>
      </c>
      <c r="D13" s="9">
        <v>0.45</v>
      </c>
      <c r="E13" s="6">
        <f>'[2]MANO DE OBRA'!$B$2</f>
        <v>21.41</v>
      </c>
      <c r="F13" s="6">
        <f t="shared" si="0"/>
        <v>9.634500000000001</v>
      </c>
    </row>
    <row r="14" spans="1:6" s="10" customFormat="1" ht="12.75" x14ac:dyDescent="0.2">
      <c r="A14" s="8" t="s">
        <v>18</v>
      </c>
      <c r="B14" s="8" t="s">
        <v>19</v>
      </c>
      <c r="C14" s="10" t="s">
        <v>21</v>
      </c>
      <c r="D14" s="9">
        <v>0.45</v>
      </c>
      <c r="E14" s="6">
        <f>'[2]MANO DE OBRA'!$B$3</f>
        <v>20.100000000000001</v>
      </c>
      <c r="F14" s="6">
        <f t="shared" si="0"/>
        <v>9.0450000000000017</v>
      </c>
    </row>
    <row r="15" spans="1:6" s="10" customFormat="1" ht="12.75" x14ac:dyDescent="0.2">
      <c r="A15" s="8"/>
      <c r="F15" s="11">
        <f>SUM(F3:F14)</f>
        <v>113.5317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60</vt:lpstr>
      <vt:lpstr>100</vt:lpstr>
      <vt:lpstr>140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Dpto.Tecnico</dc:creator>
  <cp:lastModifiedBy>Borja Sebastiá</cp:lastModifiedBy>
  <dcterms:created xsi:type="dcterms:W3CDTF">2023-01-30T10:37:11Z</dcterms:created>
  <dcterms:modified xsi:type="dcterms:W3CDTF">2024-12-11T16:02:26Z</dcterms:modified>
</cp:coreProperties>
</file>