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THERM\6_TB-4\"/>
    </mc:Choice>
  </mc:AlternateContent>
  <xr:revisionPtr revIDLastSave="0" documentId="13_ncr:1_{0B094AD2-DF7E-435E-8E2B-CD27F91E0652}" xr6:coauthVersionLast="47" xr6:coauthVersionMax="47" xr10:uidLastSave="{00000000-0000-0000-0000-000000000000}"/>
  <bookViews>
    <workbookView xWindow="14400" yWindow="1335" windowWidth="14400" windowHeight="14265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6" l="1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6"/>
  <c r="D3" i="5"/>
  <c r="D3" i="4"/>
  <c r="D3" i="3"/>
  <c r="D3" i="2"/>
  <c r="D3" i="1"/>
  <c r="F17" i="6" l="1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9" i="5"/>
  <c r="F18" i="5"/>
  <c r="F17" i="5"/>
  <c r="F16" i="5"/>
  <c r="F15" i="5"/>
  <c r="F14" i="5"/>
  <c r="F13" i="5"/>
  <c r="F12" i="5"/>
  <c r="F11" i="5"/>
  <c r="F10" i="5"/>
  <c r="F8" i="5"/>
  <c r="F7" i="5"/>
  <c r="F6" i="5"/>
  <c r="F5" i="5"/>
  <c r="F4" i="5"/>
  <c r="F3" i="5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 l="1"/>
  <c r="F2" i="3" s="1"/>
  <c r="F18" i="4"/>
  <c r="F2" i="4" s="1"/>
  <c r="F18" i="6"/>
  <c r="F2" i="6" s="1"/>
  <c r="F19" i="5"/>
  <c r="F2" i="5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 l="1"/>
  <c r="F2" i="2" s="1"/>
  <c r="F5" i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<sst xmlns="http://schemas.openxmlformats.org/spreadsheetml/2006/main" count="315" uniqueCount="38">
  <si>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</si>
  <si>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</si>
  <si>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</si>
  <si>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</si>
  <si>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</si>
  <si>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</si>
  <si>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</si>
  <si>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</si>
  <si>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</si>
  <si>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</si>
  <si>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</si>
  <si>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</si>
  <si>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</si>
  <si>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</si>
  <si>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</si>
  <si>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</si>
  <si>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</si>
  <si>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</si>
  <si>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Peón</t>
  </si>
  <si>
    <t>Panel BORJATHERM espesor 60 mm paso 370</t>
  </si>
  <si>
    <t>Espuma Fijación Tejas</t>
  </si>
  <si>
    <t>Adhesivo-Sellador masilla PU 300</t>
  </si>
  <si>
    <t>Liston de arranque 80 x 50 mm</t>
  </si>
  <si>
    <t>Panel BORJATHERM espesor 80 mm paso 370</t>
  </si>
  <si>
    <t>Panel BORJATHERM espesor 100 mm paso 370</t>
  </si>
  <si>
    <t>Caballete Circular Nature</t>
  </si>
  <si>
    <t>Teja Ventilación TB-4 Nature</t>
  </si>
  <si>
    <t>Teja TB-4 Nature Roja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</si>
  <si>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TB-4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442 x 258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</si>
  <si>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TB-4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442 x 258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</si>
  <si>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>TB-4 Nature</t>
    </r>
    <r>
      <rPr>
        <sz val="10"/>
        <rFont val="Calibri"/>
        <family val="2"/>
      </rPr>
      <t xml:space="preserve"> 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442 x 258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</si>
  <si>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Panel BORJATHERM espesor 120 mm paso 370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</si>
  <si>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TB-4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442 x 258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</si>
  <si>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TB-4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442 x 258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</si>
  <si>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Panel BORJATHERM espesor 140 mm paso 370</t>
  </si>
  <si>
    <t>Panel BORJATHERM espesor 160 mm paso 370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</si>
  <si>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TB-4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442 x 258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</si>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</sst>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9">
          <cell r="E9">
            <v>10.3</v>
          </cell>
        </row>
        <row r="27">
          <cell r="E27">
            <v>12.8</v>
          </cell>
        </row>
      </sheetData>
      <sheetData sheetId="1">
        <row r="4">
          <cell r="G4">
            <v>9.66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68">
          <cell r="B68">
            <v>2.56</v>
          </cell>
        </row>
      </sheetData>
      <sheetData sheetId="1">
        <row r="52">
          <cell r="B52">
            <v>47.22</v>
          </cell>
        </row>
        <row r="58">
          <cell r="B58">
            <v>11.5</v>
          </cell>
        </row>
      </sheetData>
      <sheetData sheetId="2">
        <row r="7">
          <cell r="D7">
            <v>54.15</v>
          </cell>
        </row>
        <row r="8">
          <cell r="D8">
            <v>63.63</v>
          </cell>
        </row>
        <row r="9">
          <cell r="D9">
            <v>72.959999999999994</v>
          </cell>
        </row>
        <row r="10">
          <cell r="D10">
            <v>81.510000000000005</v>
          </cell>
        </row>
        <row r="11">
          <cell r="D11">
            <v>92.49</v>
          </cell>
        </row>
        <row r="12">
          <cell r="D12">
            <v>102.52</v>
          </cell>
        </row>
        <row r="19">
          <cell r="E19">
            <v>5.87</v>
          </cell>
        </row>
        <row r="20">
          <cell r="E20">
            <v>1.37</v>
          </cell>
        </row>
        <row r="22">
          <cell r="E22">
            <v>3.22</v>
          </cell>
        </row>
        <row r="23">
          <cell r="E23">
            <v>4.46</v>
          </cell>
        </row>
      </sheetData>
      <sheetData sheetId="3">
        <row r="27">
          <cell r="B27">
            <v>6</v>
          </cell>
        </row>
        <row r="28">
          <cell r="B28">
            <v>5.2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30</v>
      </c>
      <c r="D2" s="5">
        <v>1</v>
      </c>
      <c r="E2" s="6"/>
      <c r="F2" s="7">
        <f>F18</f>
        <v>116.45750000000004</v>
      </c>
    </row>
    <row r="3" spans="1:6" s="10" customFormat="1" ht="12.75" x14ac:dyDescent="0.2">
      <c r="A3" s="9" t="s">
        <v>6</v>
      </c>
      <c r="B3" s="9" t="s">
        <v>7</v>
      </c>
      <c r="C3" s="4" t="s">
        <v>27</v>
      </c>
      <c r="D3" s="8">
        <f>[1]TEJAS!$E$27</f>
        <v>12.8</v>
      </c>
      <c r="E3" s="6">
        <f>[2]TEJAS!$B$68</f>
        <v>2.56</v>
      </c>
      <c r="F3" s="6">
        <f>D3*E3</f>
        <v>32.768000000000001</v>
      </c>
    </row>
    <row r="4" spans="1:6" s="10" customFormat="1" ht="12.75" x14ac:dyDescent="0.2">
      <c r="A4" s="9" t="s">
        <v>6</v>
      </c>
      <c r="B4" s="9" t="s">
        <v>7</v>
      </c>
      <c r="C4" s="4" t="s">
        <v>26</v>
      </c>
      <c r="D4" s="8">
        <v>0.1</v>
      </c>
      <c r="E4" s="6">
        <f>'[2]PIEZAS ESPECIALES'!$B$52</f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[2]SISTEMAS!$D$7</f>
        <v>54.15</v>
      </c>
      <c r="F6" s="6">
        <f t="shared" ref="F6:F17" si="1">D6*E6</f>
        <v>54.15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1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1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si="1"/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1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1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1"/>
        <v>9.0450000000000017</v>
      </c>
    </row>
    <row r="18" spans="1:6" s="10" customFormat="1" ht="12.75" x14ac:dyDescent="0.2">
      <c r="A18" s="9"/>
      <c r="F18" s="11">
        <f>SUM(F3:F17)</f>
        <v>116.45750000000004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D8C23-41C9-43DA-8712-679BE318F44E}">
  <sheetPr codeName="Hoja2"/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29</v>
      </c>
      <c r="D2" s="5">
        <v>1</v>
      </c>
      <c r="E2" s="6"/>
      <c r="F2" s="7">
        <f>F18</f>
        <v>126.18550000000005</v>
      </c>
    </row>
    <row r="3" spans="1:6" s="10" customFormat="1" ht="12.75" x14ac:dyDescent="0.2">
      <c r="A3" s="9" t="s">
        <v>6</v>
      </c>
      <c r="B3" s="9" t="s">
        <v>7</v>
      </c>
      <c r="C3" s="4" t="s">
        <v>27</v>
      </c>
      <c r="D3" s="8">
        <f>[1]TEJAS!$E$27</f>
        <v>12.8</v>
      </c>
      <c r="E3" s="6">
        <f>[2]TEJAS!$B$68</f>
        <v>2.56</v>
      </c>
      <c r="F3" s="6">
        <f t="shared" ref="F3:F17" si="0">D3*E3</f>
        <v>32.768000000000001</v>
      </c>
    </row>
    <row r="4" spans="1:6" s="10" customFormat="1" ht="12.75" x14ac:dyDescent="0.2">
      <c r="A4" s="9" t="s">
        <v>6</v>
      </c>
      <c r="B4" s="9" t="s">
        <v>7</v>
      </c>
      <c r="C4" s="4" t="s">
        <v>26</v>
      </c>
      <c r="D4" s="8">
        <v>0.1</v>
      </c>
      <c r="E4" s="6">
        <f>'[2]PIEZAS ESPECIALES'!$B$52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23</v>
      </c>
      <c r="D6" s="8">
        <v>1</v>
      </c>
      <c r="E6" s="6">
        <f>[2]SISTEMAS!$D$8</f>
        <v>63.63</v>
      </c>
      <c r="F6" s="6">
        <f t="shared" si="0"/>
        <v>63.63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0.2</v>
      </c>
      <c r="E9" s="6">
        <f>[2]SISTEMAS!$E$23</f>
        <v>4.46</v>
      </c>
      <c r="F9" s="6">
        <f t="shared" si="0"/>
        <v>0.89200000000000002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126.18550000000005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93541-2789-4FFA-B818-1EF40C8F5134}">
  <sheetPr codeName="Hoja3"/>
  <dimension ref="A1:F18"/>
  <sheetViews>
    <sheetView topLeftCell="B2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28</v>
      </c>
      <c r="D2" s="5">
        <v>1</v>
      </c>
      <c r="E2" s="6"/>
      <c r="F2" s="7">
        <f>F18</f>
        <v>135.91150000000005</v>
      </c>
    </row>
    <row r="3" spans="1:6" s="10" customFormat="1" ht="12.75" x14ac:dyDescent="0.2">
      <c r="A3" s="9" t="s">
        <v>6</v>
      </c>
      <c r="B3" s="9" t="s">
        <v>7</v>
      </c>
      <c r="C3" s="4" t="s">
        <v>27</v>
      </c>
      <c r="D3" s="8">
        <f>[1]TEJAS!$E$27</f>
        <v>12.8</v>
      </c>
      <c r="E3" s="6">
        <f>[2]TEJAS!$B$68</f>
        <v>2.56</v>
      </c>
      <c r="F3" s="6">
        <f t="shared" ref="F3:F17" si="0">D3*E3</f>
        <v>32.768000000000001</v>
      </c>
    </row>
    <row r="4" spans="1:6" s="10" customFormat="1" ht="12.75" x14ac:dyDescent="0.2">
      <c r="A4" s="9" t="s">
        <v>6</v>
      </c>
      <c r="B4" s="9" t="s">
        <v>7</v>
      </c>
      <c r="C4" s="4" t="s">
        <v>26</v>
      </c>
      <c r="D4" s="8">
        <v>0.1</v>
      </c>
      <c r="E4" s="6">
        <f>'[2]PIEZAS ESPECIALES'!$B$52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f>[2]SISTEMAS!$D$9</f>
        <v>72.959999999999994</v>
      </c>
      <c r="F6" s="6">
        <f t="shared" si="0"/>
        <v>72.959999999999994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135.91150000000005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57783-E642-4C6A-A738-698DA0B8BE0D}">
  <dimension ref="A1:F18"/>
  <sheetViews>
    <sheetView topLeftCell="B2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32</v>
      </c>
      <c r="D2" s="5">
        <v>1</v>
      </c>
      <c r="E2" s="6"/>
      <c r="F2" s="7">
        <f>F18</f>
        <v>144.46150000000006</v>
      </c>
    </row>
    <row r="3" spans="1:6" s="10" customFormat="1" ht="12.75" x14ac:dyDescent="0.2">
      <c r="A3" s="9" t="s">
        <v>6</v>
      </c>
      <c r="B3" s="9" t="s">
        <v>7</v>
      </c>
      <c r="C3" s="4" t="s">
        <v>27</v>
      </c>
      <c r="D3" s="8">
        <f>[1]TEJAS!$E$27</f>
        <v>12.8</v>
      </c>
      <c r="E3" s="6">
        <f>[2]TEJAS!$B$68</f>
        <v>2.56</v>
      </c>
      <c r="F3" s="6">
        <f t="shared" ref="F3:F17" si="0">D3*E3</f>
        <v>32.768000000000001</v>
      </c>
    </row>
    <row r="4" spans="1:6" s="10" customFormat="1" ht="12.75" x14ac:dyDescent="0.2">
      <c r="A4" s="9" t="s">
        <v>6</v>
      </c>
      <c r="B4" s="9" t="s">
        <v>7</v>
      </c>
      <c r="C4" s="4" t="s">
        <v>26</v>
      </c>
      <c r="D4" s="8">
        <v>0.1</v>
      </c>
      <c r="E4" s="6">
        <f>'[2]PIEZAS ESPECIALES'!$B$52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31</v>
      </c>
      <c r="D6" s="8">
        <v>1</v>
      </c>
      <c r="E6" s="6">
        <f>[2]SISTEMAS!$D$10</f>
        <v>81.510000000000005</v>
      </c>
      <c r="F6" s="6">
        <f t="shared" si="0"/>
        <v>81.510000000000005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144.46150000000006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D70C8-9388-4123-A23E-240142A3F11A}">
  <dimension ref="A1:F19"/>
  <sheetViews>
    <sheetView topLeftCell="B1" zoomScale="90" zoomScaleNormal="90" workbookViewId="0">
      <selection activeCell="E19" sqref="E19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F19</f>
        <v>155.68950000000001</v>
      </c>
    </row>
    <row r="3" spans="1:6" s="10" customFormat="1" ht="12.75" x14ac:dyDescent="0.2">
      <c r="A3" s="9" t="s">
        <v>6</v>
      </c>
      <c r="B3" s="9" t="s">
        <v>7</v>
      </c>
      <c r="C3" s="4" t="s">
        <v>27</v>
      </c>
      <c r="D3" s="8">
        <f>[1]TEJAS!$E$27</f>
        <v>12.8</v>
      </c>
      <c r="E3" s="6">
        <f>[2]TEJAS!$B$68</f>
        <v>2.56</v>
      </c>
      <c r="F3" s="6">
        <f t="shared" ref="F3:F18" si="0">D3*E3</f>
        <v>32.768000000000001</v>
      </c>
    </row>
    <row r="4" spans="1:6" s="10" customFormat="1" ht="12.75" x14ac:dyDescent="0.2">
      <c r="A4" s="9" t="s">
        <v>6</v>
      </c>
      <c r="B4" s="9" t="s">
        <v>7</v>
      </c>
      <c r="C4" s="4" t="s">
        <v>26</v>
      </c>
      <c r="D4" s="8">
        <v>0.1</v>
      </c>
      <c r="E4" s="6">
        <f>'[2]PIEZAS ESPECIALES'!$B$52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34</v>
      </c>
      <c r="D6" s="8">
        <v>1</v>
      </c>
      <c r="E6" s="6">
        <f>[2]SISTEMAS!$D$11</f>
        <v>92.49</v>
      </c>
      <c r="F6" s="6">
        <f t="shared" si="0"/>
        <v>92.49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ref="F9" si="1">D9*E9</f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[2]SISTEMAS!$E$23</f>
        <v>4.46</v>
      </c>
      <c r="F10" s="6">
        <f t="shared" si="0"/>
        <v>0.89200000000000002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f>[2]COMPLEMENTOS!$D$70</f>
        <v>1.06</v>
      </c>
      <c r="F11" s="6">
        <f t="shared" si="0"/>
        <v>0.21200000000000002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f>[2]COMPLEMENTOS!$D$74</f>
        <v>4.08</v>
      </c>
      <c r="F12" s="6">
        <f t="shared" si="0"/>
        <v>0.40800000000000003</v>
      </c>
    </row>
    <row r="13" spans="1:6" s="10" customFormat="1" ht="12.75" x14ac:dyDescent="0.2">
      <c r="A13" s="9" t="s">
        <v>6</v>
      </c>
      <c r="B13" s="9" t="s">
        <v>7</v>
      </c>
      <c r="C13" s="10" t="s">
        <v>37</v>
      </c>
      <c r="D13" s="8">
        <v>0.2</v>
      </c>
      <c r="E13" s="6">
        <f>[2]COMPLEMENTOS!$B$30</f>
        <v>1.49</v>
      </c>
      <c r="F13" s="6">
        <f t="shared" si="0"/>
        <v>0.29799999999999999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0.03</v>
      </c>
      <c r="E14" s="6">
        <f>[2]COMPLEMENTOS!$B$27</f>
        <v>6</v>
      </c>
      <c r="F14" s="6">
        <f t="shared" si="0"/>
        <v>0.18</v>
      </c>
    </row>
    <row r="15" spans="1:6" s="10" customFormat="1" ht="12.75" x14ac:dyDescent="0.2">
      <c r="A15" s="9" t="s">
        <v>6</v>
      </c>
      <c r="B15" s="9" t="s">
        <v>7</v>
      </c>
      <c r="C15" s="10" t="s">
        <v>21</v>
      </c>
      <c r="D15" s="8">
        <v>0.05</v>
      </c>
      <c r="E15" s="6">
        <f>[2]COMPLEMENTOS!$B$28</f>
        <v>5.2</v>
      </c>
      <c r="F15" s="6">
        <f t="shared" si="0"/>
        <v>0.26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f>'[2]MANO DE OBRA'!$B$5</f>
        <v>10.5</v>
      </c>
      <c r="F16" s="6">
        <f t="shared" si="0"/>
        <v>1.68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0.45</v>
      </c>
      <c r="E17" s="6">
        <f>'[2]MANO DE OBRA'!$B$2</f>
        <v>21.41</v>
      </c>
      <c r="F17" s="6">
        <f t="shared" si="0"/>
        <v>9.634500000000001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0.45</v>
      </c>
      <c r="E18" s="6">
        <f>'[2]MANO DE OBRA'!$B$3</f>
        <v>20.100000000000001</v>
      </c>
      <c r="F18" s="6">
        <f t="shared" si="0"/>
        <v>9.0450000000000017</v>
      </c>
    </row>
    <row r="19" spans="1:6" s="10" customFormat="1" ht="12.75" x14ac:dyDescent="0.2">
      <c r="A19" s="9"/>
      <c r="F19" s="11">
        <f>SUM(F3:F18)</f>
        <v>155.68950000000001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FA6A9-41D2-43CF-B92E-617ABDDD47F4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F18</f>
        <v>165.96749999999997</v>
      </c>
    </row>
    <row r="3" spans="1:6" s="10" customFormat="1" ht="12.75" x14ac:dyDescent="0.2">
      <c r="A3" s="9" t="s">
        <v>6</v>
      </c>
      <c r="B3" s="9" t="s">
        <v>7</v>
      </c>
      <c r="C3" s="4" t="s">
        <v>27</v>
      </c>
      <c r="D3" s="8">
        <f>[1]TEJAS!$E$27</f>
        <v>12.8</v>
      </c>
      <c r="E3" s="6">
        <f>[2]TEJAS!$B$68</f>
        <v>2.56</v>
      </c>
      <c r="F3" s="6">
        <f t="shared" ref="F3:F17" si="0">D3*E3</f>
        <v>32.768000000000001</v>
      </c>
    </row>
    <row r="4" spans="1:6" s="10" customFormat="1" ht="12.75" x14ac:dyDescent="0.2">
      <c r="A4" s="9" t="s">
        <v>6</v>
      </c>
      <c r="B4" s="9" t="s">
        <v>7</v>
      </c>
      <c r="C4" s="4" t="s">
        <v>26</v>
      </c>
      <c r="D4" s="8">
        <v>0.1</v>
      </c>
      <c r="E4" s="6">
        <f>'[2]PIEZAS ESPECIALES'!$B$52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35</v>
      </c>
      <c r="D6" s="8">
        <v>1</v>
      </c>
      <c r="E6" s="6">
        <f>[2]SISTEMAS!$D$12</f>
        <v>102.52</v>
      </c>
      <c r="F6" s="6">
        <f t="shared" si="0"/>
        <v>102.52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0.4</v>
      </c>
      <c r="E9" s="6">
        <f>[2]SISTEMAS!$E$23</f>
        <v>4.46</v>
      </c>
      <c r="F9" s="6">
        <f t="shared" si="0"/>
        <v>1.784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165.96749999999997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2025-02-27T09:56:26Z</dcterms:modified>
</cp:coreProperties>
</file>