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esllivf01\Dpto.Tecnico\FINALES PRECIOS UNITARIOS\PRECIOS 2025\BORJATHERM\6_TB-4\"/>
    </mc:Choice>
  </mc:AlternateContent>
  <xr:revisionPtr revIDLastSave="0" documentId="13_ncr:1_{507EE806-6F2A-4473-8B16-9E9A049A1293}" xr6:coauthVersionLast="47" xr6:coauthVersionMax="47" xr10:uidLastSave="{00000000-0000-0000-0000-000000000000}"/>
  <bookViews>
    <workbookView xWindow="14400" yWindow="1050" windowWidth="14400" windowHeight="14550" xr2:uid="{D194C984-7BDE-4AC5-B184-706DC9EB3876}"/>
  </bookViews>
  <sheets>
    <sheet name="60" sheetId="1" r:id="rId1"/>
    <sheet name="80" sheetId="2" r:id="rId2"/>
    <sheet name="100" sheetId="3" r:id="rId3"/>
    <sheet name="120" sheetId="4" r:id="rId4"/>
    <sheet name="140" sheetId="5" r:id="rId5"/>
    <sheet name="160" sheetId="6" r:id="rId6"/>
  </sheets>
  <externalReferences>
    <externalReference r:id="rId7"/>
    <externalReference r:id="rId8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6" l="1"/>
  <c r="F17" i="6" s="1"/>
  <c r="E16" i="6"/>
  <c r="F16" i="6" s="1"/>
  <c r="E15" i="6"/>
  <c r="F15" i="6" s="1"/>
  <c r="E14" i="6"/>
  <c r="F14" i="6" s="1"/>
  <c r="E13" i="6"/>
  <c r="F13" i="6" s="1"/>
  <c r="E12" i="6"/>
  <c r="F12" i="6" s="1"/>
  <c r="E11" i="6"/>
  <c r="F11" i="6" s="1"/>
  <c r="E10" i="6"/>
  <c r="F10" i="6" s="1"/>
  <c r="E9" i="6"/>
  <c r="F9" i="6" s="1"/>
  <c r="E8" i="6"/>
  <c r="F8" i="6" s="1"/>
  <c r="E7" i="6"/>
  <c r="F7" i="6" s="1"/>
  <c r="E6" i="6"/>
  <c r="F6" i="6" s="1"/>
  <c r="E5" i="6"/>
  <c r="F5" i="6" s="1"/>
  <c r="E4" i="6"/>
  <c r="F4" i="6" s="1"/>
  <c r="E3" i="6"/>
  <c r="E18" i="5"/>
  <c r="F18" i="5" s="1"/>
  <c r="E17" i="5"/>
  <c r="F17" i="5" s="1"/>
  <c r="E16" i="5"/>
  <c r="F16" i="5" s="1"/>
  <c r="E15" i="5"/>
  <c r="F15" i="5" s="1"/>
  <c r="E14" i="5"/>
  <c r="F14" i="5" s="1"/>
  <c r="E13" i="5"/>
  <c r="F13" i="5" s="1"/>
  <c r="E12" i="5"/>
  <c r="F12" i="5" s="1"/>
  <c r="E11" i="5"/>
  <c r="F11" i="5" s="1"/>
  <c r="E10" i="5"/>
  <c r="F10" i="5" s="1"/>
  <c r="E9" i="5"/>
  <c r="F9" i="5" s="1"/>
  <c r="E8" i="5"/>
  <c r="E7" i="5"/>
  <c r="F7" i="5" s="1"/>
  <c r="E6" i="5"/>
  <c r="E5" i="5"/>
  <c r="F5" i="5" s="1"/>
  <c r="E4" i="5"/>
  <c r="F4" i="5" s="1"/>
  <c r="E3" i="5"/>
  <c r="F3" i="5" s="1"/>
  <c r="E17" i="4"/>
  <c r="F17" i="4" s="1"/>
  <c r="E16" i="4"/>
  <c r="F16" i="4" s="1"/>
  <c r="E15" i="4"/>
  <c r="F15" i="4" s="1"/>
  <c r="E14" i="4"/>
  <c r="F14" i="4" s="1"/>
  <c r="E13" i="4"/>
  <c r="F13" i="4" s="1"/>
  <c r="E12" i="4"/>
  <c r="E11" i="4"/>
  <c r="F11" i="4" s="1"/>
  <c r="E10" i="4"/>
  <c r="F10" i="4" s="1"/>
  <c r="E9" i="4"/>
  <c r="F9" i="4" s="1"/>
  <c r="E8" i="4"/>
  <c r="F8" i="4" s="1"/>
  <c r="E7" i="4"/>
  <c r="F7" i="4" s="1"/>
  <c r="E6" i="4"/>
  <c r="F6" i="4" s="1"/>
  <c r="E5" i="4"/>
  <c r="F5" i="4" s="1"/>
  <c r="E4" i="4"/>
  <c r="F4" i="4" s="1"/>
  <c r="E3" i="4"/>
  <c r="E17" i="3"/>
  <c r="F17" i="3" s="1"/>
  <c r="E16" i="3"/>
  <c r="F16" i="3" s="1"/>
  <c r="E15" i="3"/>
  <c r="F15" i="3" s="1"/>
  <c r="E14" i="3"/>
  <c r="F14" i="3" s="1"/>
  <c r="E13" i="3"/>
  <c r="F13" i="3" s="1"/>
  <c r="E12" i="3"/>
  <c r="F12" i="3" s="1"/>
  <c r="E11" i="3"/>
  <c r="F11" i="3" s="1"/>
  <c r="E10" i="3"/>
  <c r="F10" i="3" s="1"/>
  <c r="E9" i="3"/>
  <c r="F9" i="3" s="1"/>
  <c r="E8" i="3"/>
  <c r="E7" i="3"/>
  <c r="E6" i="3"/>
  <c r="F6" i="3" s="1"/>
  <c r="E5" i="3"/>
  <c r="F5" i="3" s="1"/>
  <c r="E4" i="3"/>
  <c r="F4" i="3" s="1"/>
  <c r="E3" i="3"/>
  <c r="F3" i="3" s="1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E3" i="2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D3" i="6"/>
  <c r="D3" i="5"/>
  <c r="D3" i="4"/>
  <c r="D3" i="3"/>
  <c r="D3" i="2"/>
  <c r="D3" i="1"/>
  <c r="F6" i="5"/>
  <c r="F8" i="5"/>
  <c r="F12" i="4"/>
  <c r="F7" i="3"/>
  <c r="F8" i="3"/>
  <c r="F3" i="6" l="1"/>
  <c r="F3" i="4"/>
  <c r="F18" i="3"/>
  <c r="F2" i="3" s="1"/>
  <c r="F18" i="4"/>
  <c r="F2" i="4" s="1"/>
  <c r="F18" i="6"/>
  <c r="F2" i="6" s="1"/>
  <c r="F19" i="5"/>
  <c r="F2" i="5" s="1"/>
  <c r="F3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 l="1"/>
  <c r="F2" i="2" s="1"/>
  <c r="F5" i="1"/>
  <c r="F4" i="1"/>
  <c r="F17" i="1" l="1"/>
  <c r="F16" i="1"/>
  <c r="F15" i="1"/>
  <c r="F14" i="1"/>
  <c r="F13" i="1"/>
  <c r="F12" i="1"/>
  <c r="F11" i="1"/>
  <c r="F10" i="1"/>
  <c r="F9" i="1"/>
  <c r="F8" i="1"/>
  <c r="F7" i="1"/>
  <c r="F6" i="1"/>
  <c r="F3" i="1"/>
  <c r="F18" i="1" l="1"/>
  <c r="F2" i="1" s="1"/>
</calcChain>
</file>

<file path=xl/sharedStrings.xml><?xml version="1.0" encoding="utf-8"?>
<sst xmlns="http://schemas.openxmlformats.org/spreadsheetml/2006/main" count="315" uniqueCount="38">
  <si>
    <t>Unidad</t>
  </si>
  <si>
    <t>Cantidad</t>
  </si>
  <si>
    <t>PVP</t>
  </si>
  <si>
    <t>Importe</t>
  </si>
  <si>
    <t>Partida</t>
  </si>
  <si>
    <t>m²</t>
  </si>
  <si>
    <t>Material</t>
  </si>
  <si>
    <t>u</t>
  </si>
  <si>
    <t xml:space="preserve">m </t>
  </si>
  <si>
    <t>Rastrel auxiliar BORJATHERM Aluzinc</t>
  </si>
  <si>
    <t>Cinta butílica BORJATHERM 100 mm.</t>
  </si>
  <si>
    <t>Liston de arranque 60 x 50 mm</t>
  </si>
  <si>
    <t>Rastrel + Peine de ventilación de alero 30-60 mm</t>
  </si>
  <si>
    <t>Bajo Cumbrera TB-Roll 390 mm</t>
  </si>
  <si>
    <t>Tornillería fijación</t>
  </si>
  <si>
    <t>Mano de obra</t>
  </si>
  <si>
    <t>h</t>
  </si>
  <si>
    <t>Oficial 1ª</t>
  </si>
  <si>
    <t>Peón</t>
  </si>
  <si>
    <t>Panel BORJATHERM espesor 60 mm paso 370</t>
  </si>
  <si>
    <t>Espuma Fijación Tejas</t>
  </si>
  <si>
    <t>Adhesivo-Sellador masilla PU 300</t>
  </si>
  <si>
    <t>Liston de arranque 80 x 50 mm</t>
  </si>
  <si>
    <t>Panel BORJATHERM espesor 80 mm paso 370</t>
  </si>
  <si>
    <t>Panel BORJATHERM espesor 100 mm paso 370</t>
  </si>
  <si>
    <t>Caballete Circular Nature</t>
  </si>
  <si>
    <t>Teja Ventilación TB-4 Nature</t>
  </si>
  <si>
    <t>Panel BORJATHERM espesor 120 mm paso 370</t>
  </si>
  <si>
    <t>Panel BORJATHERM espesor 140 mm paso 370</t>
  </si>
  <si>
    <t>Panel BORJATHERM espesor 160 mm paso 370</t>
  </si>
  <si>
    <r>
      <rPr>
        <b/>
        <sz val="10"/>
        <rFont val="Calibri"/>
        <family val="2"/>
      </rPr>
      <t>Sistema de Aislamiento de Tejados BORJATHERM</t>
    </r>
    <r>
      <rPr>
        <sz val="10"/>
        <rFont val="Calibri"/>
        <family val="2"/>
      </rPr>
      <t xml:space="preserve">, compuesto por paneles autoportantes de poliuretano de alta densidad, de espesor 60 mm, revestidos en aluminio gofrado por sus 4 caras y con rastrel ventilado de Aluzinc incorporado en el panel, al paso de 370 mm, con coeficiente de transmisión térmica λ=0,022 W/m·K. Con cobertura de teja cerámica mixta modelo </t>
    </r>
    <r>
      <rPr>
        <b/>
        <sz val="10"/>
        <rFont val="Calibri"/>
        <family val="2"/>
      </rPr>
      <t>TB-4 Nature</t>
    </r>
    <r>
      <rPr>
        <sz val="10"/>
        <rFont val="Calibri"/>
        <family val="2"/>
      </rPr>
      <t xml:space="preserve"> Vilaterra</t>
    </r>
    <r>
      <rPr>
        <b/>
        <sz val="10"/>
        <rFont val="Calibri"/>
        <family val="2"/>
      </rPr>
      <t xml:space="preserve"> </t>
    </r>
    <r>
      <rPr>
        <sz val="10"/>
        <rFont val="Calibri"/>
        <family val="2"/>
      </rPr>
      <t>de TEJAS BORJA, de 442 x 258 mm, a razón de 12,8 ud/m2. Incluso p.p. de cinta butílica BORJATHERM para sellado de juntas entre paneles, adhesivo sellador y espuma para tejados de Tejas Borja para sellado y relleno de encuentros, anclajes del panel al soporte y tornillería de fijación de las tejas al rastrel. Resolución de cumbreras y limatesas ventiladas con rastrel auxiliar BORJATHERM, soporte de rastrel de cumbrera regulable, rastrel de cumbrera de 40 mm y bajo cumbrera, p.p de piezas especiales, peines y tejas de ventilación (1 cada 10 m²). Instalado según Norma UNE-136020 y siguiendo las instrucciones del fabricante.</t>
    </r>
  </si>
  <si>
    <t>Teja TB-4 Nature Vilaterra</t>
  </si>
  <si>
    <r>
      <rPr>
        <b/>
        <sz val="10"/>
        <rFont val="Calibri"/>
        <family val="2"/>
      </rPr>
      <t>Sistema de Aislamiento de Tejados BORJATHERM</t>
    </r>
    <r>
      <rPr>
        <sz val="10"/>
        <rFont val="Calibri"/>
        <family val="2"/>
      </rPr>
      <t xml:space="preserve">, compuesto por paneles autoportantes de poliuretano de alta densidad, de espesor 160 mm, revestidos en aluminio gofrado por sus 4 caras y con rastrel ventilado de Aluzinc incorporado en el panel, al paso de 370 mm, con coeficiente de transmisión térmica λ=0,022 W/m·K. Con cobertura de teja cerámica mixta modelo </t>
    </r>
    <r>
      <rPr>
        <b/>
        <sz val="10"/>
        <rFont val="Calibri"/>
        <family val="2"/>
      </rPr>
      <t xml:space="preserve">TB-4 Nature </t>
    </r>
    <r>
      <rPr>
        <sz val="10"/>
        <rFont val="Calibri"/>
        <family val="2"/>
      </rPr>
      <t>Vilaterra</t>
    </r>
    <r>
      <rPr>
        <b/>
        <sz val="10"/>
        <rFont val="Calibri"/>
        <family val="2"/>
      </rPr>
      <t xml:space="preserve"> </t>
    </r>
    <r>
      <rPr>
        <sz val="10"/>
        <rFont val="Calibri"/>
        <family val="2"/>
      </rPr>
      <t>de TEJAS BORJA, de 442 x 258 mm, a razón de 12,8 ud/m2. Incluso p.p. de cinta butílica BORJATHERM para sellado de juntas entre paneles, adhesivo sellador y espuma para tejados de Tejas Borja para sellado y relleno de encuentros, anclajes del panel al soporte y tornillería de fijación de las tejas al rastrel. Resolución de cumbreras y limatesas ventiladas con rastrel auxiliar BORJATHERM, soporte de rastrel de cumbrera regulable, rastrel de cumbrera de 40 mm y bajo cumbrera, p.p de piezas especiales, peines y tejas de ventilación (1 cada 10 m²). Instalado según Norma UNE-136020 y siguiendo las instrucciones del fabricante.</t>
    </r>
  </si>
  <si>
    <r>
      <rPr>
        <b/>
        <sz val="10"/>
        <rFont val="Calibri"/>
        <family val="2"/>
      </rPr>
      <t>Sistema de Aislamiento de Tejados BORJATHERM</t>
    </r>
    <r>
      <rPr>
        <sz val="10"/>
        <rFont val="Calibri"/>
        <family val="2"/>
      </rPr>
      <t xml:space="preserve">, compuesto por paneles autoportantes de poliuretano de alta densidad, de espesor 140 mm, revestidos en aluminio gofrado por sus 4 caras y con rastrel ventilado de Aluzinc incorporado en el panel, al paso de 370 mm, con coeficiente de transmisión térmica λ=0,022 W/m·K. Con cobertura de teja cerámica mixta modelo </t>
    </r>
    <r>
      <rPr>
        <b/>
        <sz val="10"/>
        <rFont val="Calibri"/>
        <family val="2"/>
      </rPr>
      <t xml:space="preserve">TB-4 Nature </t>
    </r>
    <r>
      <rPr>
        <sz val="10"/>
        <rFont val="Calibri"/>
        <family val="2"/>
      </rPr>
      <t>Vilaterra</t>
    </r>
    <r>
      <rPr>
        <b/>
        <sz val="10"/>
        <rFont val="Calibri"/>
        <family val="2"/>
      </rPr>
      <t xml:space="preserve"> </t>
    </r>
    <r>
      <rPr>
        <sz val="10"/>
        <rFont val="Calibri"/>
        <family val="2"/>
      </rPr>
      <t>de TEJAS BORJA, de 442 x 258 mm, a razón de 12,8 ud/m2. Incluso p.p. de cinta butílica BORJATHERM para sellado de juntas entre paneles, adhesivo sellador y espuma para tejados de Tejas Borja para sellado y relleno de encuentros, anclajes del panel al soporte y tornillería de fijación de las tejas al rastrel. Resolución de cumbreras y limatesas ventiladas con rastrel auxiliar BORJATHERM, soporte de rastrel de cumbrera regulable, rastrel de cumbrera de 40 mm y bajo cumbrera, p.p de piezas especiales, peines y tejas de ventilación (1 cada 10 m²). Instalado según Norma UNE-136020 y siguiendo las instrucciones del fabricante.</t>
    </r>
  </si>
  <si>
    <r>
      <rPr>
        <b/>
        <sz val="10"/>
        <rFont val="Calibri"/>
        <family val="2"/>
      </rPr>
      <t>Sistema de Aislamiento de Tejados BORJATHERM</t>
    </r>
    <r>
      <rPr>
        <sz val="10"/>
        <rFont val="Calibri"/>
        <family val="2"/>
      </rPr>
      <t xml:space="preserve">, compuesto por paneles autoportantes de poliuretano de alta densidad, de espesor 120 mm, revestidos en aluminio gofrado por sus 4 caras y con rastrel ventilado de Aluzinc incorporado en el panel, al paso de 370 mm, con coeficiente de transmisión térmica λ=0,022 W/m·K. Con cobertura de teja cerámica mixta modelo </t>
    </r>
    <r>
      <rPr>
        <b/>
        <sz val="10"/>
        <rFont val="Calibri"/>
        <family val="2"/>
      </rPr>
      <t xml:space="preserve">TB-4 Nature </t>
    </r>
    <r>
      <rPr>
        <sz val="10"/>
        <rFont val="Calibri"/>
        <family val="2"/>
      </rPr>
      <t>Vilaterra</t>
    </r>
    <r>
      <rPr>
        <b/>
        <sz val="10"/>
        <rFont val="Calibri"/>
        <family val="2"/>
      </rPr>
      <t xml:space="preserve"> </t>
    </r>
    <r>
      <rPr>
        <sz val="10"/>
        <rFont val="Calibri"/>
        <family val="2"/>
      </rPr>
      <t>de TEJAS BORJA, de 442 x 258 mm, a razón de 12,8 ud/m2. Incluso p.p. de cinta butílica BORJATHERM para sellado de juntas entre paneles, adhesivo sellador y espuma para tejados de Tejas Borja para sellado y relleno de encuentros, anclajes del panel al soporte y tornillería de fijación de las tejas al rastrel. Resolución de cumbreras y limatesas ventiladas con rastrel auxiliar BORJATHERM, soporte de rastrel de cumbrera regulable, rastrel de cumbrera de 40 mm y bajo cumbrera, p.p de piezas especiales, peines y tejas de ventilación (1 cada 10 m²). Instalado según Norma UNE-136020 y siguiendo las instrucciones del fabricante.</t>
    </r>
  </si>
  <si>
    <r>
      <rPr>
        <b/>
        <sz val="10"/>
        <rFont val="Calibri"/>
        <family val="2"/>
      </rPr>
      <t>Sistema de Aislamiento de Tejados BORJATHERM</t>
    </r>
    <r>
      <rPr>
        <sz val="10"/>
        <rFont val="Calibri"/>
        <family val="2"/>
      </rPr>
      <t xml:space="preserve">, compuesto por paneles autoportantes de poliuretano de alta densidad, de espesor 100 mm, revestidos en aluminio gofrado por sus 4 caras y con rastrel ventilado de Aluzinc incorporado en el panel, al paso de 370 mm, con coeficiente de transmisión térmica λ=0,022 W/m·K. Con cobertura de teja cerámica mixta modelo </t>
    </r>
    <r>
      <rPr>
        <b/>
        <sz val="10"/>
        <rFont val="Calibri"/>
        <family val="2"/>
      </rPr>
      <t xml:space="preserve">TB-4 Nature </t>
    </r>
    <r>
      <rPr>
        <sz val="10"/>
        <rFont val="Calibri"/>
        <family val="2"/>
      </rPr>
      <t>Vilaterra</t>
    </r>
    <r>
      <rPr>
        <b/>
        <sz val="10"/>
        <rFont val="Calibri"/>
        <family val="2"/>
      </rPr>
      <t xml:space="preserve"> </t>
    </r>
    <r>
      <rPr>
        <sz val="10"/>
        <rFont val="Calibri"/>
        <family val="2"/>
      </rPr>
      <t>de TEJAS BORJA, de 442 x 258 mm, a razón de 12,8 ud/m2. Incluso p.p. de cinta butílica BORJATHERM para sellado de juntas entre paneles, adhesivo sellador y espuma para tejados de Tejas Borja para sellado y relleno de encuentros, anclajes del panel al soporte y tornillería de fijación de las tejas al rastrel. Resolución de cumbreras y limatesas ventiladas con rastrel auxiliar BORJATHERM, soporte de rastrel de cumbrera regulable, rastrel de cumbrera de 40 mm y bajo cumbrera, p.p de piezas especiales, peines y tejas de ventilación (1 cada 10 m²). Instalado según Norma UNE-136020 y siguiendo las instrucciones del fabricante.</t>
    </r>
  </si>
  <si>
    <r>
      <rPr>
        <b/>
        <sz val="10"/>
        <rFont val="Calibri"/>
        <family val="2"/>
      </rPr>
      <t>Sistema de Aislamiento de Tejados BORJATHERM</t>
    </r>
    <r>
      <rPr>
        <sz val="10"/>
        <rFont val="Calibri"/>
        <family val="2"/>
      </rPr>
      <t xml:space="preserve">, compuesto por paneles autoportantes de poliuretano de alta densidad, de espesor 80 mm, revestidos en aluminio gofrado por sus 4 caras y con rastrel ventilado de Aluzinc incorporado en el panel, al paso de 370 mm, con coeficiente de transmisión térmica λ=0,022 W/m·K. Con cobertura de teja cerámica mixta modelo </t>
    </r>
    <r>
      <rPr>
        <b/>
        <sz val="10"/>
        <rFont val="Calibri"/>
        <family val="2"/>
      </rPr>
      <t xml:space="preserve">TB-4 Nature </t>
    </r>
    <r>
      <rPr>
        <sz val="10"/>
        <rFont val="Calibri"/>
        <family val="2"/>
      </rPr>
      <t>Vilaterra</t>
    </r>
    <r>
      <rPr>
        <b/>
        <sz val="10"/>
        <rFont val="Calibri"/>
        <family val="2"/>
      </rPr>
      <t xml:space="preserve"> </t>
    </r>
    <r>
      <rPr>
        <sz val="10"/>
        <rFont val="Calibri"/>
        <family val="2"/>
      </rPr>
      <t>de TEJAS BORJA, de 442 x 258 mm, a razón de 12,8 ud/m2. Incluso p.p. de cinta butílica BORJATHERM para sellado de juntas entre paneles, adhesivo sellador y espuma para tejados de Tejas Borja para sellado y relleno de encuentros, anclajes del panel al soporte y tornillería de fijación de las tejas al rastrel. Resolución de cumbreras y limatesas ventiladas con rastrel auxiliar BORJATHERM, soporte de rastrel de cumbrera regulable, rastrel de cumbrera de 40 mm y bajo cumbrera, p.p de piezas especiales, peines y tejas de ventilación (1 cada 10 m²). Instalado según Norma UNE-136020 y siguiendo las instrucciones del fabricante.</t>
    </r>
  </si>
  <si>
    <t>Soporte de rastrel de cumbrera regulable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</si>
</sst>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\€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3" fillId="2" borderId="0" xfId="1" applyFont="1" applyFill="1" applyAlignment="1">
      <alignment horizontal="center" vertical="top" wrapText="1"/>
    </xf>
    <xf numFmtId="0" fontId="3" fillId="2" borderId="0" xfId="1" applyFont="1" applyFill="1" applyAlignment="1">
      <alignment vertical="top" wrapText="1"/>
    </xf>
    <xf numFmtId="0" fontId="1" fillId="0" borderId="0" xfId="0" applyFont="1" applyAlignment="1">
      <alignment horizontal="center" vertical="center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center" vertical="center" wrapText="1"/>
    </xf>
    <xf numFmtId="164" fontId="4" fillId="0" borderId="0" xfId="1" applyNumberFormat="1" applyFont="1" applyAlignment="1">
      <alignment vertical="top" wrapText="1"/>
    </xf>
    <xf numFmtId="164" fontId="1" fillId="0" borderId="0" xfId="0" applyNumberFormat="1" applyFont="1" applyAlignment="1">
      <alignment vertical="center"/>
    </xf>
    <xf numFmtId="0" fontId="4" fillId="0" borderId="0" xfId="1" applyFont="1" applyAlignment="1">
      <alignment horizontal="center" vertical="top" wrapText="1"/>
    </xf>
    <xf numFmtId="0" fontId="5" fillId="0" borderId="0" xfId="0" applyFont="1" applyAlignment="1">
      <alignment horizontal="center"/>
    </xf>
    <xf numFmtId="0" fontId="5" fillId="0" borderId="0" xfId="0" applyFont="1"/>
    <xf numFmtId="164" fontId="6" fillId="0" borderId="0" xfId="0" applyNumberFormat="1" applyFont="1"/>
  </cellXfs>
  <cellStyles count="2">
    <cellStyle name="Normal" xfId="0" builtinId="0"/>
    <cellStyle name="Normal 2" xfId="1" xr:uid="{EBDE2B37-039B-4ED7-8D8E-C48B36CE2D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LES%20PRECIOS%20UNITARIOS/NUEVOS%20PRECIOS%20FEBRERO%202022/PRECIO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esllivf01\Dpto.Tecnico\FINALES%20PRECIOS%20UNITARIOS\PRECIOS.xlsx" TargetMode="External"/><Relationship Id="rId1" Type="http://schemas.openxmlformats.org/officeDocument/2006/relationships/externalLinkPath" Target="/FINALES%20PRECIOS%20UNITARIOS/PRECI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JAS"/>
      <sheetName val="PIEZAS ESPECIALES"/>
      <sheetName val="COMPLEMENTOS"/>
    </sheetNames>
    <sheetDataSet>
      <sheetData sheetId="0">
        <row r="27">
          <cell r="E27">
            <v>12.8</v>
          </cell>
        </row>
      </sheetData>
      <sheetData sheetId="1">
        <row r="4">
          <cell r="G4">
            <v>9.66</v>
          </cell>
        </row>
      </sheetData>
      <sheetData sheetId="2">
        <row r="8">
          <cell r="C8">
            <v>50.31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EJAS"/>
      <sheetName val="PIEZAS ESPECIALES"/>
      <sheetName val="SISTEMAS"/>
      <sheetName val="COMPLEMENTOS"/>
      <sheetName val="MANO DE OBRA"/>
      <sheetName val="ERI"/>
    </sheetNames>
    <sheetDataSet>
      <sheetData sheetId="0">
        <row r="69">
          <cell r="B69">
            <v>3.28</v>
          </cell>
        </row>
      </sheetData>
      <sheetData sheetId="1">
        <row r="52">
          <cell r="B52">
            <v>47.22</v>
          </cell>
        </row>
        <row r="58">
          <cell r="B58">
            <v>11.5</v>
          </cell>
        </row>
      </sheetData>
      <sheetData sheetId="2">
        <row r="7">
          <cell r="D7">
            <v>54.15</v>
          </cell>
        </row>
        <row r="8">
          <cell r="D8">
            <v>63.63</v>
          </cell>
        </row>
        <row r="9">
          <cell r="D9">
            <v>72.959999999999994</v>
          </cell>
        </row>
        <row r="10">
          <cell r="D10">
            <v>81.510000000000005</v>
          </cell>
        </row>
        <row r="11">
          <cell r="D11">
            <v>92.49</v>
          </cell>
        </row>
        <row r="12">
          <cell r="D12">
            <v>102.52</v>
          </cell>
        </row>
        <row r="19">
          <cell r="E19">
            <v>5.87</v>
          </cell>
        </row>
        <row r="20">
          <cell r="E20">
            <v>1.37</v>
          </cell>
        </row>
        <row r="22">
          <cell r="E22">
            <v>3.22</v>
          </cell>
        </row>
        <row r="23">
          <cell r="E23">
            <v>4.46</v>
          </cell>
        </row>
      </sheetData>
      <sheetData sheetId="3">
        <row r="27">
          <cell r="B27">
            <v>6</v>
          </cell>
        </row>
        <row r="28">
          <cell r="B28">
            <v>5.2</v>
          </cell>
        </row>
        <row r="30">
          <cell r="B30">
            <v>1.49</v>
          </cell>
        </row>
        <row r="70">
          <cell r="D70">
            <v>1.06</v>
          </cell>
        </row>
        <row r="74">
          <cell r="D74">
            <v>4.08</v>
          </cell>
        </row>
      </sheetData>
      <sheetData sheetId="4">
        <row r="2">
          <cell r="B2">
            <v>21.41</v>
          </cell>
        </row>
        <row r="3">
          <cell r="B3">
            <v>20.100000000000001</v>
          </cell>
        </row>
        <row r="5">
          <cell r="B5">
            <v>10.5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F0740-20A8-4C4D-942D-20430B356AB3}">
  <sheetPr codeName="Hoja1"/>
  <dimension ref="A1:F18"/>
  <sheetViews>
    <sheetView tabSelected="1" topLeftCell="B1" zoomScale="90" zoomScaleNormal="90" workbookViewId="0">
      <selection activeCell="E18" sqref="E18"/>
    </sheetView>
  </sheetViews>
  <sheetFormatPr baseColWidth="10" defaultRowHeight="15" x14ac:dyDescent="0.25"/>
  <cols>
    <col min="1" max="1" width="12.570312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14.75" x14ac:dyDescent="0.25">
      <c r="A2" s="3" t="s">
        <v>4</v>
      </c>
      <c r="B2" s="3" t="s">
        <v>5</v>
      </c>
      <c r="C2" s="4" t="s">
        <v>30</v>
      </c>
      <c r="D2" s="5">
        <v>1</v>
      </c>
      <c r="E2" s="6"/>
      <c r="F2" s="7">
        <f>F18</f>
        <v>125.67350000000005</v>
      </c>
    </row>
    <row r="3" spans="1:6" s="10" customFormat="1" ht="12.75" x14ac:dyDescent="0.2">
      <c r="A3" s="9" t="s">
        <v>6</v>
      </c>
      <c r="B3" s="9" t="s">
        <v>7</v>
      </c>
      <c r="C3" s="4" t="s">
        <v>31</v>
      </c>
      <c r="D3" s="8">
        <f>[1]TEJAS!$E$27</f>
        <v>12.8</v>
      </c>
      <c r="E3" s="6">
        <f>[2]TEJAS!$B$69</f>
        <v>3.28</v>
      </c>
      <c r="F3" s="6">
        <f>D3*E3</f>
        <v>41.984000000000002</v>
      </c>
    </row>
    <row r="4" spans="1:6" s="10" customFormat="1" ht="12.75" x14ac:dyDescent="0.2">
      <c r="A4" s="9" t="s">
        <v>6</v>
      </c>
      <c r="B4" s="9" t="s">
        <v>7</v>
      </c>
      <c r="C4" s="4" t="s">
        <v>26</v>
      </c>
      <c r="D4" s="8">
        <v>0.1</v>
      </c>
      <c r="E4" s="6">
        <f>'[2]PIEZAS ESPECIALES'!$B$52</f>
        <v>47.22</v>
      </c>
      <c r="F4" s="6">
        <f t="shared" ref="F4:F5" si="0">D4*E4</f>
        <v>4.7220000000000004</v>
      </c>
    </row>
    <row r="5" spans="1:6" s="10" customFormat="1" ht="12.75" x14ac:dyDescent="0.2">
      <c r="A5" s="9" t="s">
        <v>6</v>
      </c>
      <c r="B5" s="9" t="s">
        <v>7</v>
      </c>
      <c r="C5" s="4" t="s">
        <v>25</v>
      </c>
      <c r="D5" s="8">
        <v>0.04</v>
      </c>
      <c r="E5" s="6">
        <f>'[2]PIEZAS ESPECIALES'!$B$58</f>
        <v>11.5</v>
      </c>
      <c r="F5" s="6">
        <f t="shared" si="0"/>
        <v>0.46</v>
      </c>
    </row>
    <row r="6" spans="1:6" s="10" customFormat="1" ht="12.75" x14ac:dyDescent="0.2">
      <c r="A6" s="9" t="s">
        <v>6</v>
      </c>
      <c r="B6" s="9" t="s">
        <v>5</v>
      </c>
      <c r="C6" s="10" t="s">
        <v>19</v>
      </c>
      <c r="D6" s="8">
        <v>1</v>
      </c>
      <c r="E6" s="6">
        <f>[2]SISTEMAS!$D$7</f>
        <v>54.15</v>
      </c>
      <c r="F6" s="6">
        <f t="shared" ref="F6:F17" si="1">D6*E6</f>
        <v>54.15</v>
      </c>
    </row>
    <row r="7" spans="1:6" s="10" customFormat="1" ht="12.75" x14ac:dyDescent="0.2">
      <c r="A7" s="9" t="s">
        <v>6</v>
      </c>
      <c r="B7" s="9" t="s">
        <v>8</v>
      </c>
      <c r="C7" s="10" t="s">
        <v>9</v>
      </c>
      <c r="D7" s="8">
        <v>0.2</v>
      </c>
      <c r="E7" s="6">
        <f>[2]SISTEMAS!$E$19</f>
        <v>5.87</v>
      </c>
      <c r="F7" s="6">
        <f t="shared" si="1"/>
        <v>1.1740000000000002</v>
      </c>
    </row>
    <row r="8" spans="1:6" s="10" customFormat="1" ht="12.75" x14ac:dyDescent="0.2">
      <c r="A8" s="9" t="s">
        <v>6</v>
      </c>
      <c r="B8" s="9" t="s">
        <v>8</v>
      </c>
      <c r="C8" s="10" t="s">
        <v>10</v>
      </c>
      <c r="D8" s="8">
        <v>0.6</v>
      </c>
      <c r="E8" s="6">
        <f>[2]SISTEMAS!$E$20</f>
        <v>1.37</v>
      </c>
      <c r="F8" s="6">
        <f t="shared" si="1"/>
        <v>0.82200000000000006</v>
      </c>
    </row>
    <row r="9" spans="1:6" s="10" customFormat="1" ht="12.75" x14ac:dyDescent="0.2">
      <c r="A9" s="9" t="s">
        <v>6</v>
      </c>
      <c r="B9" s="9" t="s">
        <v>8</v>
      </c>
      <c r="C9" s="10" t="s">
        <v>11</v>
      </c>
      <c r="D9" s="8">
        <v>0.2</v>
      </c>
      <c r="E9" s="6">
        <f>[2]SISTEMAS!$E$22</f>
        <v>3.22</v>
      </c>
      <c r="F9" s="6">
        <f t="shared" si="1"/>
        <v>0.64400000000000013</v>
      </c>
    </row>
    <row r="10" spans="1:6" s="10" customFormat="1" ht="12.75" x14ac:dyDescent="0.2">
      <c r="A10" s="9" t="s">
        <v>6</v>
      </c>
      <c r="B10" s="9" t="s">
        <v>8</v>
      </c>
      <c r="C10" s="10" t="s">
        <v>12</v>
      </c>
      <c r="D10" s="8">
        <v>0.2</v>
      </c>
      <c r="E10" s="6">
        <f>[2]COMPLEMENTOS!$D$70</f>
        <v>1.06</v>
      </c>
      <c r="F10" s="6">
        <f t="shared" si="1"/>
        <v>0.21200000000000002</v>
      </c>
    </row>
    <row r="11" spans="1:6" s="10" customFormat="1" ht="12.75" x14ac:dyDescent="0.2">
      <c r="A11" s="9" t="s">
        <v>6</v>
      </c>
      <c r="B11" s="9" t="s">
        <v>8</v>
      </c>
      <c r="C11" s="10" t="s">
        <v>13</v>
      </c>
      <c r="D11" s="8">
        <v>0.1</v>
      </c>
      <c r="E11" s="6">
        <f>[2]COMPLEMENTOS!$D$74</f>
        <v>4.08</v>
      </c>
      <c r="F11" s="6">
        <f t="shared" si="1"/>
        <v>0.40800000000000003</v>
      </c>
    </row>
    <row r="12" spans="1:6" s="10" customFormat="1" ht="12.75" x14ac:dyDescent="0.2">
      <c r="A12" s="9" t="s">
        <v>6</v>
      </c>
      <c r="B12" s="9" t="s">
        <v>7</v>
      </c>
      <c r="C12" s="10" t="s">
        <v>37</v>
      </c>
      <c r="D12" s="8">
        <v>0.2</v>
      </c>
      <c r="E12" s="6">
        <f>[2]COMPLEMENTOS!$B$30</f>
        <v>1.49</v>
      </c>
      <c r="F12" s="6">
        <f t="shared" si="1"/>
        <v>0.29799999999999999</v>
      </c>
    </row>
    <row r="13" spans="1:6" s="10" customFormat="1" ht="12.75" x14ac:dyDescent="0.2">
      <c r="A13" s="9" t="s">
        <v>6</v>
      </c>
      <c r="B13" s="9" t="s">
        <v>7</v>
      </c>
      <c r="C13" s="10" t="s">
        <v>20</v>
      </c>
      <c r="D13" s="8">
        <v>0.03</v>
      </c>
      <c r="E13" s="6">
        <f>[2]COMPLEMENTOS!$B$27</f>
        <v>6</v>
      </c>
      <c r="F13" s="6">
        <f t="shared" si="1"/>
        <v>0.18</v>
      </c>
    </row>
    <row r="14" spans="1:6" s="10" customFormat="1" ht="12.75" x14ac:dyDescent="0.2">
      <c r="A14" s="9" t="s">
        <v>6</v>
      </c>
      <c r="B14" s="9" t="s">
        <v>7</v>
      </c>
      <c r="C14" s="10" t="s">
        <v>21</v>
      </c>
      <c r="D14" s="8">
        <v>0.05</v>
      </c>
      <c r="E14" s="6">
        <f>[2]COMPLEMENTOS!$B$28</f>
        <v>5.2</v>
      </c>
      <c r="F14" s="6">
        <f t="shared" si="1"/>
        <v>0.26</v>
      </c>
    </row>
    <row r="15" spans="1:6" s="10" customFormat="1" ht="12.75" x14ac:dyDescent="0.2">
      <c r="A15" s="9" t="s">
        <v>6</v>
      </c>
      <c r="B15" s="9" t="s">
        <v>7</v>
      </c>
      <c r="C15" s="10" t="s">
        <v>14</v>
      </c>
      <c r="D15" s="8">
        <v>0.16</v>
      </c>
      <c r="E15" s="6">
        <f>'[2]MANO DE OBRA'!$B$5</f>
        <v>10.5</v>
      </c>
      <c r="F15" s="6">
        <f t="shared" si="1"/>
        <v>1.68</v>
      </c>
    </row>
    <row r="16" spans="1:6" s="10" customFormat="1" ht="12.75" x14ac:dyDescent="0.2">
      <c r="A16" s="9" t="s">
        <v>15</v>
      </c>
      <c r="B16" s="9" t="s">
        <v>16</v>
      </c>
      <c r="C16" s="10" t="s">
        <v>17</v>
      </c>
      <c r="D16" s="8">
        <v>0.45</v>
      </c>
      <c r="E16" s="6">
        <f>'[2]MANO DE OBRA'!$B$2</f>
        <v>21.41</v>
      </c>
      <c r="F16" s="6">
        <f t="shared" si="1"/>
        <v>9.634500000000001</v>
      </c>
    </row>
    <row r="17" spans="1:6" s="10" customFormat="1" ht="12.75" x14ac:dyDescent="0.2">
      <c r="A17" s="9" t="s">
        <v>15</v>
      </c>
      <c r="B17" s="9" t="s">
        <v>16</v>
      </c>
      <c r="C17" s="10" t="s">
        <v>18</v>
      </c>
      <c r="D17" s="8">
        <v>0.45</v>
      </c>
      <c r="E17" s="6">
        <f>'[2]MANO DE OBRA'!$B$3</f>
        <v>20.100000000000001</v>
      </c>
      <c r="F17" s="6">
        <f t="shared" si="1"/>
        <v>9.0450000000000017</v>
      </c>
    </row>
    <row r="18" spans="1:6" s="10" customFormat="1" ht="12.75" x14ac:dyDescent="0.2">
      <c r="A18" s="9"/>
      <c r="F18" s="11">
        <f>SUM(F3:F17)</f>
        <v>125.67350000000005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9D8C23-41C9-43DA-8712-679BE318F44E}">
  <sheetPr codeName="Hoja2"/>
  <dimension ref="A1:F18"/>
  <sheetViews>
    <sheetView topLeftCell="B1" zoomScale="90" zoomScaleNormal="90" workbookViewId="0">
      <selection activeCell="E18" sqref="E18"/>
    </sheetView>
  </sheetViews>
  <sheetFormatPr baseColWidth="10" defaultRowHeight="15" x14ac:dyDescent="0.25"/>
  <cols>
    <col min="1" max="1" width="12.570312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14.75" x14ac:dyDescent="0.25">
      <c r="A2" s="3" t="s">
        <v>4</v>
      </c>
      <c r="B2" s="3" t="s">
        <v>5</v>
      </c>
      <c r="C2" s="4" t="s">
        <v>36</v>
      </c>
      <c r="D2" s="5">
        <v>1</v>
      </c>
      <c r="E2" s="6"/>
      <c r="F2" s="7">
        <f>F18</f>
        <v>135.40150000000006</v>
      </c>
    </row>
    <row r="3" spans="1:6" s="10" customFormat="1" ht="12.75" x14ac:dyDescent="0.2">
      <c r="A3" s="9" t="s">
        <v>6</v>
      </c>
      <c r="B3" s="9" t="s">
        <v>7</v>
      </c>
      <c r="C3" s="4" t="s">
        <v>31</v>
      </c>
      <c r="D3" s="8">
        <f>[1]TEJAS!$E$27</f>
        <v>12.8</v>
      </c>
      <c r="E3" s="6">
        <f>[2]TEJAS!$B$69</f>
        <v>3.28</v>
      </c>
      <c r="F3" s="6">
        <f t="shared" ref="F3:F17" si="0">D3*E3</f>
        <v>41.984000000000002</v>
      </c>
    </row>
    <row r="4" spans="1:6" s="10" customFormat="1" ht="12.75" x14ac:dyDescent="0.2">
      <c r="A4" s="9" t="s">
        <v>6</v>
      </c>
      <c r="B4" s="9" t="s">
        <v>7</v>
      </c>
      <c r="C4" s="4" t="s">
        <v>26</v>
      </c>
      <c r="D4" s="8">
        <v>0.1</v>
      </c>
      <c r="E4" s="6">
        <f>'[2]PIEZAS ESPECIALES'!$B$52</f>
        <v>47.22</v>
      </c>
      <c r="F4" s="6">
        <f t="shared" si="0"/>
        <v>4.7220000000000004</v>
      </c>
    </row>
    <row r="5" spans="1:6" s="10" customFormat="1" ht="12.75" x14ac:dyDescent="0.2">
      <c r="A5" s="9" t="s">
        <v>6</v>
      </c>
      <c r="B5" s="9" t="s">
        <v>7</v>
      </c>
      <c r="C5" s="4" t="s">
        <v>25</v>
      </c>
      <c r="D5" s="8">
        <v>0.04</v>
      </c>
      <c r="E5" s="6">
        <f>'[2]PIEZAS ESPECIALES'!$B$58</f>
        <v>11.5</v>
      </c>
      <c r="F5" s="6">
        <f t="shared" si="0"/>
        <v>0.46</v>
      </c>
    </row>
    <row r="6" spans="1:6" s="10" customFormat="1" ht="12.75" x14ac:dyDescent="0.2">
      <c r="A6" s="9" t="s">
        <v>6</v>
      </c>
      <c r="B6" s="9" t="s">
        <v>5</v>
      </c>
      <c r="C6" s="10" t="s">
        <v>23</v>
      </c>
      <c r="D6" s="8">
        <v>1</v>
      </c>
      <c r="E6" s="6">
        <f>[2]SISTEMAS!$D$8</f>
        <v>63.63</v>
      </c>
      <c r="F6" s="6">
        <f t="shared" si="0"/>
        <v>63.63</v>
      </c>
    </row>
    <row r="7" spans="1:6" s="10" customFormat="1" ht="12.75" x14ac:dyDescent="0.2">
      <c r="A7" s="9" t="s">
        <v>6</v>
      </c>
      <c r="B7" s="9" t="s">
        <v>8</v>
      </c>
      <c r="C7" s="10" t="s">
        <v>9</v>
      </c>
      <c r="D7" s="8">
        <v>0.2</v>
      </c>
      <c r="E7" s="6">
        <f>[2]SISTEMAS!$E$19</f>
        <v>5.87</v>
      </c>
      <c r="F7" s="6">
        <f t="shared" si="0"/>
        <v>1.1740000000000002</v>
      </c>
    </row>
    <row r="8" spans="1:6" s="10" customFormat="1" ht="12.75" x14ac:dyDescent="0.2">
      <c r="A8" s="9" t="s">
        <v>6</v>
      </c>
      <c r="B8" s="9" t="s">
        <v>8</v>
      </c>
      <c r="C8" s="10" t="s">
        <v>10</v>
      </c>
      <c r="D8" s="8">
        <v>0.6</v>
      </c>
      <c r="E8" s="6">
        <f>[2]SISTEMAS!$E$20</f>
        <v>1.37</v>
      </c>
      <c r="F8" s="6">
        <f t="shared" si="0"/>
        <v>0.82200000000000006</v>
      </c>
    </row>
    <row r="9" spans="1:6" s="10" customFormat="1" ht="12.75" x14ac:dyDescent="0.2">
      <c r="A9" s="9" t="s">
        <v>6</v>
      </c>
      <c r="B9" s="9" t="s">
        <v>8</v>
      </c>
      <c r="C9" s="10" t="s">
        <v>22</v>
      </c>
      <c r="D9" s="8">
        <v>0.2</v>
      </c>
      <c r="E9" s="6">
        <f>[2]SISTEMAS!$E$23</f>
        <v>4.46</v>
      </c>
      <c r="F9" s="6">
        <f t="shared" si="0"/>
        <v>0.89200000000000002</v>
      </c>
    </row>
    <row r="10" spans="1:6" s="10" customFormat="1" ht="12.75" x14ac:dyDescent="0.2">
      <c r="A10" s="9" t="s">
        <v>6</v>
      </c>
      <c r="B10" s="9" t="s">
        <v>8</v>
      </c>
      <c r="C10" s="10" t="s">
        <v>12</v>
      </c>
      <c r="D10" s="8">
        <v>0.2</v>
      </c>
      <c r="E10" s="6">
        <f>[2]COMPLEMENTOS!$D$70</f>
        <v>1.06</v>
      </c>
      <c r="F10" s="6">
        <f t="shared" si="0"/>
        <v>0.21200000000000002</v>
      </c>
    </row>
    <row r="11" spans="1:6" s="10" customFormat="1" ht="12.75" x14ac:dyDescent="0.2">
      <c r="A11" s="9" t="s">
        <v>6</v>
      </c>
      <c r="B11" s="9" t="s">
        <v>8</v>
      </c>
      <c r="C11" s="10" t="s">
        <v>13</v>
      </c>
      <c r="D11" s="8">
        <v>0.1</v>
      </c>
      <c r="E11" s="6">
        <f>[2]COMPLEMENTOS!$D$74</f>
        <v>4.08</v>
      </c>
      <c r="F11" s="6">
        <f t="shared" si="0"/>
        <v>0.40800000000000003</v>
      </c>
    </row>
    <row r="12" spans="1:6" s="10" customFormat="1" ht="12.75" x14ac:dyDescent="0.2">
      <c r="A12" s="9" t="s">
        <v>6</v>
      </c>
      <c r="B12" s="9" t="s">
        <v>7</v>
      </c>
      <c r="C12" s="10" t="s">
        <v>37</v>
      </c>
      <c r="D12" s="8">
        <v>0.2</v>
      </c>
      <c r="E12" s="6">
        <f>[2]COMPLEMENTOS!$B$30</f>
        <v>1.49</v>
      </c>
      <c r="F12" s="6">
        <f t="shared" si="0"/>
        <v>0.29799999999999999</v>
      </c>
    </row>
    <row r="13" spans="1:6" s="10" customFormat="1" ht="12.75" x14ac:dyDescent="0.2">
      <c r="A13" s="9" t="s">
        <v>6</v>
      </c>
      <c r="B13" s="9" t="s">
        <v>7</v>
      </c>
      <c r="C13" s="10" t="s">
        <v>20</v>
      </c>
      <c r="D13" s="8">
        <v>0.03</v>
      </c>
      <c r="E13" s="6">
        <f>[2]COMPLEMENTOS!$B$27</f>
        <v>6</v>
      </c>
      <c r="F13" s="6">
        <f t="shared" si="0"/>
        <v>0.18</v>
      </c>
    </row>
    <row r="14" spans="1:6" s="10" customFormat="1" ht="12.75" x14ac:dyDescent="0.2">
      <c r="A14" s="9" t="s">
        <v>6</v>
      </c>
      <c r="B14" s="9" t="s">
        <v>7</v>
      </c>
      <c r="C14" s="10" t="s">
        <v>21</v>
      </c>
      <c r="D14" s="8">
        <v>0.05</v>
      </c>
      <c r="E14" s="6">
        <f>[2]COMPLEMENTOS!$B$28</f>
        <v>5.2</v>
      </c>
      <c r="F14" s="6">
        <f t="shared" si="0"/>
        <v>0.26</v>
      </c>
    </row>
    <row r="15" spans="1:6" s="10" customFormat="1" ht="12.75" x14ac:dyDescent="0.2">
      <c r="A15" s="9" t="s">
        <v>6</v>
      </c>
      <c r="B15" s="9" t="s">
        <v>7</v>
      </c>
      <c r="C15" s="10" t="s">
        <v>14</v>
      </c>
      <c r="D15" s="8">
        <v>0.16</v>
      </c>
      <c r="E15" s="6">
        <f>'[2]MANO DE OBRA'!$B$5</f>
        <v>10.5</v>
      </c>
      <c r="F15" s="6">
        <f t="shared" si="0"/>
        <v>1.68</v>
      </c>
    </row>
    <row r="16" spans="1:6" s="10" customFormat="1" ht="12.75" x14ac:dyDescent="0.2">
      <c r="A16" s="9" t="s">
        <v>15</v>
      </c>
      <c r="B16" s="9" t="s">
        <v>16</v>
      </c>
      <c r="C16" s="10" t="s">
        <v>17</v>
      </c>
      <c r="D16" s="8">
        <v>0.45</v>
      </c>
      <c r="E16" s="6">
        <f>'[2]MANO DE OBRA'!$B$2</f>
        <v>21.41</v>
      </c>
      <c r="F16" s="6">
        <f t="shared" si="0"/>
        <v>9.634500000000001</v>
      </c>
    </row>
    <row r="17" spans="1:6" s="10" customFormat="1" ht="12.75" x14ac:dyDescent="0.2">
      <c r="A17" s="9" t="s">
        <v>15</v>
      </c>
      <c r="B17" s="9" t="s">
        <v>16</v>
      </c>
      <c r="C17" s="10" t="s">
        <v>18</v>
      </c>
      <c r="D17" s="8">
        <v>0.45</v>
      </c>
      <c r="E17" s="6">
        <f>'[2]MANO DE OBRA'!$B$3</f>
        <v>20.100000000000001</v>
      </c>
      <c r="F17" s="6">
        <f t="shared" si="0"/>
        <v>9.0450000000000017</v>
      </c>
    </row>
    <row r="18" spans="1:6" s="10" customFormat="1" ht="12.75" x14ac:dyDescent="0.2">
      <c r="A18" s="9"/>
      <c r="F18" s="11">
        <f>SUM(F3:F17)</f>
        <v>135.40150000000006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493541-2789-4FFA-B818-1EF40C8F5134}">
  <sheetPr codeName="Hoja3"/>
  <dimension ref="A1:F18"/>
  <sheetViews>
    <sheetView topLeftCell="B1" zoomScale="90" zoomScaleNormal="90" workbookViewId="0">
      <selection activeCell="E18" sqref="E18"/>
    </sheetView>
  </sheetViews>
  <sheetFormatPr baseColWidth="10" defaultRowHeight="15" x14ac:dyDescent="0.25"/>
  <cols>
    <col min="1" max="1" width="12.570312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14.75" x14ac:dyDescent="0.25">
      <c r="A2" s="3" t="s">
        <v>4</v>
      </c>
      <c r="B2" s="3" t="s">
        <v>5</v>
      </c>
      <c r="C2" s="4" t="s">
        <v>35</v>
      </c>
      <c r="D2" s="5">
        <v>1</v>
      </c>
      <c r="E2" s="6"/>
      <c r="F2" s="7">
        <f>F18</f>
        <v>145.12750000000005</v>
      </c>
    </row>
    <row r="3" spans="1:6" s="10" customFormat="1" ht="12.75" x14ac:dyDescent="0.2">
      <c r="A3" s="9" t="s">
        <v>6</v>
      </c>
      <c r="B3" s="9" t="s">
        <v>7</v>
      </c>
      <c r="C3" s="4" t="s">
        <v>31</v>
      </c>
      <c r="D3" s="8">
        <f>[1]TEJAS!$E$27</f>
        <v>12.8</v>
      </c>
      <c r="E3" s="6">
        <f>[2]TEJAS!$B$69</f>
        <v>3.28</v>
      </c>
      <c r="F3" s="6">
        <f t="shared" ref="F3:F17" si="0">D3*E3</f>
        <v>41.984000000000002</v>
      </c>
    </row>
    <row r="4" spans="1:6" s="10" customFormat="1" ht="12.75" x14ac:dyDescent="0.2">
      <c r="A4" s="9" t="s">
        <v>6</v>
      </c>
      <c r="B4" s="9" t="s">
        <v>7</v>
      </c>
      <c r="C4" s="4" t="s">
        <v>26</v>
      </c>
      <c r="D4" s="8">
        <v>0.1</v>
      </c>
      <c r="E4" s="6">
        <f>'[2]PIEZAS ESPECIALES'!$B$52</f>
        <v>47.22</v>
      </c>
      <c r="F4" s="6">
        <f t="shared" si="0"/>
        <v>4.7220000000000004</v>
      </c>
    </row>
    <row r="5" spans="1:6" s="10" customFormat="1" ht="12.75" x14ac:dyDescent="0.2">
      <c r="A5" s="9" t="s">
        <v>6</v>
      </c>
      <c r="B5" s="9" t="s">
        <v>7</v>
      </c>
      <c r="C5" s="4" t="s">
        <v>25</v>
      </c>
      <c r="D5" s="8">
        <v>0.04</v>
      </c>
      <c r="E5" s="6">
        <f>'[2]PIEZAS ESPECIALES'!$B$58</f>
        <v>11.5</v>
      </c>
      <c r="F5" s="6">
        <f t="shared" si="0"/>
        <v>0.46</v>
      </c>
    </row>
    <row r="6" spans="1:6" s="10" customFormat="1" ht="12.75" x14ac:dyDescent="0.2">
      <c r="A6" s="9" t="s">
        <v>6</v>
      </c>
      <c r="B6" s="9" t="s">
        <v>5</v>
      </c>
      <c r="C6" s="10" t="s">
        <v>24</v>
      </c>
      <c r="D6" s="8">
        <v>1</v>
      </c>
      <c r="E6" s="6">
        <f>[2]SISTEMAS!$D$9</f>
        <v>72.959999999999994</v>
      </c>
      <c r="F6" s="6">
        <f t="shared" si="0"/>
        <v>72.959999999999994</v>
      </c>
    </row>
    <row r="7" spans="1:6" s="10" customFormat="1" ht="12.75" x14ac:dyDescent="0.2">
      <c r="A7" s="9" t="s">
        <v>6</v>
      </c>
      <c r="B7" s="9" t="s">
        <v>8</v>
      </c>
      <c r="C7" s="10" t="s">
        <v>9</v>
      </c>
      <c r="D7" s="8">
        <v>0.2</v>
      </c>
      <c r="E7" s="6">
        <f>[2]SISTEMAS!$E$19</f>
        <v>5.87</v>
      </c>
      <c r="F7" s="6">
        <f t="shared" si="0"/>
        <v>1.1740000000000002</v>
      </c>
    </row>
    <row r="8" spans="1:6" s="10" customFormat="1" ht="12.75" x14ac:dyDescent="0.2">
      <c r="A8" s="9" t="s">
        <v>6</v>
      </c>
      <c r="B8" s="9" t="s">
        <v>8</v>
      </c>
      <c r="C8" s="10" t="s">
        <v>10</v>
      </c>
      <c r="D8" s="8">
        <v>0.6</v>
      </c>
      <c r="E8" s="6">
        <f>[2]SISTEMAS!$E$20</f>
        <v>1.37</v>
      </c>
      <c r="F8" s="6">
        <f t="shared" si="0"/>
        <v>0.82200000000000006</v>
      </c>
    </row>
    <row r="9" spans="1:6" s="10" customFormat="1" ht="12.75" x14ac:dyDescent="0.2">
      <c r="A9" s="9" t="s">
        <v>6</v>
      </c>
      <c r="B9" s="9" t="s">
        <v>8</v>
      </c>
      <c r="C9" s="10" t="s">
        <v>11</v>
      </c>
      <c r="D9" s="8">
        <v>0.4</v>
      </c>
      <c r="E9" s="6">
        <f>[2]SISTEMAS!$E$22</f>
        <v>3.22</v>
      </c>
      <c r="F9" s="6">
        <f t="shared" si="0"/>
        <v>1.2880000000000003</v>
      </c>
    </row>
    <row r="10" spans="1:6" s="10" customFormat="1" ht="12.75" x14ac:dyDescent="0.2">
      <c r="A10" s="9" t="s">
        <v>6</v>
      </c>
      <c r="B10" s="9" t="s">
        <v>8</v>
      </c>
      <c r="C10" s="10" t="s">
        <v>12</v>
      </c>
      <c r="D10" s="8">
        <v>0.2</v>
      </c>
      <c r="E10" s="6">
        <f>[2]COMPLEMENTOS!$D$70</f>
        <v>1.06</v>
      </c>
      <c r="F10" s="6">
        <f t="shared" si="0"/>
        <v>0.21200000000000002</v>
      </c>
    </row>
    <row r="11" spans="1:6" s="10" customFormat="1" ht="12.75" x14ac:dyDescent="0.2">
      <c r="A11" s="9" t="s">
        <v>6</v>
      </c>
      <c r="B11" s="9" t="s">
        <v>8</v>
      </c>
      <c r="C11" s="10" t="s">
        <v>13</v>
      </c>
      <c r="D11" s="8">
        <v>0.1</v>
      </c>
      <c r="E11" s="6">
        <f>[2]COMPLEMENTOS!$D$74</f>
        <v>4.08</v>
      </c>
      <c r="F11" s="6">
        <f t="shared" si="0"/>
        <v>0.40800000000000003</v>
      </c>
    </row>
    <row r="12" spans="1:6" s="10" customFormat="1" ht="12.75" x14ac:dyDescent="0.2">
      <c r="A12" s="9" t="s">
        <v>6</v>
      </c>
      <c r="B12" s="9" t="s">
        <v>7</v>
      </c>
      <c r="C12" s="10" t="s">
        <v>37</v>
      </c>
      <c r="D12" s="8">
        <v>0.2</v>
      </c>
      <c r="E12" s="6">
        <f>[2]COMPLEMENTOS!$B$30</f>
        <v>1.49</v>
      </c>
      <c r="F12" s="6">
        <f t="shared" si="0"/>
        <v>0.29799999999999999</v>
      </c>
    </row>
    <row r="13" spans="1:6" s="10" customFormat="1" ht="12.75" x14ac:dyDescent="0.2">
      <c r="A13" s="9" t="s">
        <v>6</v>
      </c>
      <c r="B13" s="9" t="s">
        <v>7</v>
      </c>
      <c r="C13" s="10" t="s">
        <v>20</v>
      </c>
      <c r="D13" s="8">
        <v>0.03</v>
      </c>
      <c r="E13" s="6">
        <f>[2]COMPLEMENTOS!$B$27</f>
        <v>6</v>
      </c>
      <c r="F13" s="6">
        <f t="shared" si="0"/>
        <v>0.18</v>
      </c>
    </row>
    <row r="14" spans="1:6" s="10" customFormat="1" ht="12.75" x14ac:dyDescent="0.2">
      <c r="A14" s="9" t="s">
        <v>6</v>
      </c>
      <c r="B14" s="9" t="s">
        <v>7</v>
      </c>
      <c r="C14" s="10" t="s">
        <v>21</v>
      </c>
      <c r="D14" s="8">
        <v>0.05</v>
      </c>
      <c r="E14" s="6">
        <f>[2]COMPLEMENTOS!$B$28</f>
        <v>5.2</v>
      </c>
      <c r="F14" s="6">
        <f t="shared" si="0"/>
        <v>0.26</v>
      </c>
    </row>
    <row r="15" spans="1:6" s="10" customFormat="1" ht="12.75" x14ac:dyDescent="0.2">
      <c r="A15" s="9" t="s">
        <v>6</v>
      </c>
      <c r="B15" s="9" t="s">
        <v>7</v>
      </c>
      <c r="C15" s="10" t="s">
        <v>14</v>
      </c>
      <c r="D15" s="8">
        <v>0.16</v>
      </c>
      <c r="E15" s="6">
        <f>'[2]MANO DE OBRA'!$B$5</f>
        <v>10.5</v>
      </c>
      <c r="F15" s="6">
        <f t="shared" si="0"/>
        <v>1.68</v>
      </c>
    </row>
    <row r="16" spans="1:6" s="10" customFormat="1" ht="12.75" x14ac:dyDescent="0.2">
      <c r="A16" s="9" t="s">
        <v>15</v>
      </c>
      <c r="B16" s="9" t="s">
        <v>16</v>
      </c>
      <c r="C16" s="10" t="s">
        <v>17</v>
      </c>
      <c r="D16" s="8">
        <v>0.45</v>
      </c>
      <c r="E16" s="6">
        <f>'[2]MANO DE OBRA'!$B$2</f>
        <v>21.41</v>
      </c>
      <c r="F16" s="6">
        <f t="shared" si="0"/>
        <v>9.634500000000001</v>
      </c>
    </row>
    <row r="17" spans="1:6" s="10" customFormat="1" ht="12.75" x14ac:dyDescent="0.2">
      <c r="A17" s="9" t="s">
        <v>15</v>
      </c>
      <c r="B17" s="9" t="s">
        <v>16</v>
      </c>
      <c r="C17" s="10" t="s">
        <v>18</v>
      </c>
      <c r="D17" s="8">
        <v>0.45</v>
      </c>
      <c r="E17" s="6">
        <f>'[2]MANO DE OBRA'!$B$3</f>
        <v>20.100000000000001</v>
      </c>
      <c r="F17" s="6">
        <f t="shared" si="0"/>
        <v>9.0450000000000017</v>
      </c>
    </row>
    <row r="18" spans="1:6" s="10" customFormat="1" ht="12.75" x14ac:dyDescent="0.2">
      <c r="A18" s="9"/>
      <c r="F18" s="11">
        <f>SUM(F3:F17)</f>
        <v>145.12750000000005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E57783-E642-4C6A-A738-698DA0B8BE0D}">
  <dimension ref="A1:F18"/>
  <sheetViews>
    <sheetView topLeftCell="B1" zoomScale="90" zoomScaleNormal="90" workbookViewId="0">
      <selection activeCell="E18" sqref="E18"/>
    </sheetView>
  </sheetViews>
  <sheetFormatPr baseColWidth="10" defaultRowHeight="15" x14ac:dyDescent="0.25"/>
  <cols>
    <col min="1" max="1" width="12.570312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14.75" x14ac:dyDescent="0.25">
      <c r="A2" s="3" t="s">
        <v>4</v>
      </c>
      <c r="B2" s="3" t="s">
        <v>5</v>
      </c>
      <c r="C2" s="4" t="s">
        <v>34</v>
      </c>
      <c r="D2" s="5">
        <v>1</v>
      </c>
      <c r="E2" s="6"/>
      <c r="F2" s="7">
        <f>F18</f>
        <v>153.67750000000001</v>
      </c>
    </row>
    <row r="3" spans="1:6" s="10" customFormat="1" ht="12.75" x14ac:dyDescent="0.2">
      <c r="A3" s="9" t="s">
        <v>6</v>
      </c>
      <c r="B3" s="9" t="s">
        <v>7</v>
      </c>
      <c r="C3" s="4" t="s">
        <v>31</v>
      </c>
      <c r="D3" s="8">
        <f>[1]TEJAS!$E$27</f>
        <v>12.8</v>
      </c>
      <c r="E3" s="6">
        <f>[2]TEJAS!$B$69</f>
        <v>3.28</v>
      </c>
      <c r="F3" s="6">
        <f t="shared" ref="F3:F17" si="0">D3*E3</f>
        <v>41.984000000000002</v>
      </c>
    </row>
    <row r="4" spans="1:6" s="10" customFormat="1" ht="12.75" x14ac:dyDescent="0.2">
      <c r="A4" s="9" t="s">
        <v>6</v>
      </c>
      <c r="B4" s="9" t="s">
        <v>7</v>
      </c>
      <c r="C4" s="4" t="s">
        <v>26</v>
      </c>
      <c r="D4" s="8">
        <v>0.1</v>
      </c>
      <c r="E4" s="6">
        <f>'[2]PIEZAS ESPECIALES'!$B$52</f>
        <v>47.22</v>
      </c>
      <c r="F4" s="6">
        <f t="shared" si="0"/>
        <v>4.7220000000000004</v>
      </c>
    </row>
    <row r="5" spans="1:6" s="10" customFormat="1" ht="12.75" x14ac:dyDescent="0.2">
      <c r="A5" s="9" t="s">
        <v>6</v>
      </c>
      <c r="B5" s="9" t="s">
        <v>7</v>
      </c>
      <c r="C5" s="4" t="s">
        <v>25</v>
      </c>
      <c r="D5" s="8">
        <v>0.04</v>
      </c>
      <c r="E5" s="6">
        <f>'[2]PIEZAS ESPECIALES'!$B$58</f>
        <v>11.5</v>
      </c>
      <c r="F5" s="6">
        <f t="shared" si="0"/>
        <v>0.46</v>
      </c>
    </row>
    <row r="6" spans="1:6" s="10" customFormat="1" ht="12.75" x14ac:dyDescent="0.2">
      <c r="A6" s="9" t="s">
        <v>6</v>
      </c>
      <c r="B6" s="9" t="s">
        <v>5</v>
      </c>
      <c r="C6" s="10" t="s">
        <v>27</v>
      </c>
      <c r="D6" s="8">
        <v>1</v>
      </c>
      <c r="E6" s="6">
        <f>[2]SISTEMAS!$D$10</f>
        <v>81.510000000000005</v>
      </c>
      <c r="F6" s="6">
        <f t="shared" si="0"/>
        <v>81.510000000000005</v>
      </c>
    </row>
    <row r="7" spans="1:6" s="10" customFormat="1" ht="12.75" x14ac:dyDescent="0.2">
      <c r="A7" s="9" t="s">
        <v>6</v>
      </c>
      <c r="B7" s="9" t="s">
        <v>8</v>
      </c>
      <c r="C7" s="10" t="s">
        <v>9</v>
      </c>
      <c r="D7" s="8">
        <v>0.2</v>
      </c>
      <c r="E7" s="6">
        <f>[2]SISTEMAS!$E$19</f>
        <v>5.87</v>
      </c>
      <c r="F7" s="6">
        <f t="shared" si="0"/>
        <v>1.1740000000000002</v>
      </c>
    </row>
    <row r="8" spans="1:6" s="10" customFormat="1" ht="12.75" x14ac:dyDescent="0.2">
      <c r="A8" s="9" t="s">
        <v>6</v>
      </c>
      <c r="B8" s="9" t="s">
        <v>8</v>
      </c>
      <c r="C8" s="10" t="s">
        <v>10</v>
      </c>
      <c r="D8" s="8">
        <v>0.6</v>
      </c>
      <c r="E8" s="6">
        <f>[2]SISTEMAS!$E$20</f>
        <v>1.37</v>
      </c>
      <c r="F8" s="6">
        <f t="shared" si="0"/>
        <v>0.82200000000000006</v>
      </c>
    </row>
    <row r="9" spans="1:6" s="10" customFormat="1" ht="12.75" x14ac:dyDescent="0.2">
      <c r="A9" s="9" t="s">
        <v>6</v>
      </c>
      <c r="B9" s="9" t="s">
        <v>8</v>
      </c>
      <c r="C9" s="10" t="s">
        <v>11</v>
      </c>
      <c r="D9" s="8">
        <v>0.4</v>
      </c>
      <c r="E9" s="6">
        <f>[2]SISTEMAS!$E$22</f>
        <v>3.22</v>
      </c>
      <c r="F9" s="6">
        <f t="shared" si="0"/>
        <v>1.2880000000000003</v>
      </c>
    </row>
    <row r="10" spans="1:6" s="10" customFormat="1" ht="12.75" x14ac:dyDescent="0.2">
      <c r="A10" s="9" t="s">
        <v>6</v>
      </c>
      <c r="B10" s="9" t="s">
        <v>8</v>
      </c>
      <c r="C10" s="10" t="s">
        <v>12</v>
      </c>
      <c r="D10" s="8">
        <v>0.2</v>
      </c>
      <c r="E10" s="6">
        <f>[2]COMPLEMENTOS!$D$70</f>
        <v>1.06</v>
      </c>
      <c r="F10" s="6">
        <f t="shared" si="0"/>
        <v>0.21200000000000002</v>
      </c>
    </row>
    <row r="11" spans="1:6" s="10" customFormat="1" ht="12.75" x14ac:dyDescent="0.2">
      <c r="A11" s="9" t="s">
        <v>6</v>
      </c>
      <c r="B11" s="9" t="s">
        <v>8</v>
      </c>
      <c r="C11" s="10" t="s">
        <v>13</v>
      </c>
      <c r="D11" s="8">
        <v>0.1</v>
      </c>
      <c r="E11" s="6">
        <f>[2]COMPLEMENTOS!$D$74</f>
        <v>4.08</v>
      </c>
      <c r="F11" s="6">
        <f t="shared" si="0"/>
        <v>0.40800000000000003</v>
      </c>
    </row>
    <row r="12" spans="1:6" s="10" customFormat="1" ht="12.75" x14ac:dyDescent="0.2">
      <c r="A12" s="9" t="s">
        <v>6</v>
      </c>
      <c r="B12" s="9" t="s">
        <v>7</v>
      </c>
      <c r="C12" s="10" t="s">
        <v>37</v>
      </c>
      <c r="D12" s="8">
        <v>0.2</v>
      </c>
      <c r="E12" s="6">
        <f>[2]COMPLEMENTOS!$B$30</f>
        <v>1.49</v>
      </c>
      <c r="F12" s="6">
        <f t="shared" si="0"/>
        <v>0.29799999999999999</v>
      </c>
    </row>
    <row r="13" spans="1:6" s="10" customFormat="1" ht="12.75" x14ac:dyDescent="0.2">
      <c r="A13" s="9" t="s">
        <v>6</v>
      </c>
      <c r="B13" s="9" t="s">
        <v>7</v>
      </c>
      <c r="C13" s="10" t="s">
        <v>20</v>
      </c>
      <c r="D13" s="8">
        <v>0.03</v>
      </c>
      <c r="E13" s="6">
        <f>[2]COMPLEMENTOS!$B$27</f>
        <v>6</v>
      </c>
      <c r="F13" s="6">
        <f t="shared" si="0"/>
        <v>0.18</v>
      </c>
    </row>
    <row r="14" spans="1:6" s="10" customFormat="1" ht="12.75" x14ac:dyDescent="0.2">
      <c r="A14" s="9" t="s">
        <v>6</v>
      </c>
      <c r="B14" s="9" t="s">
        <v>7</v>
      </c>
      <c r="C14" s="10" t="s">
        <v>21</v>
      </c>
      <c r="D14" s="8">
        <v>0.05</v>
      </c>
      <c r="E14" s="6">
        <f>[2]COMPLEMENTOS!$B$28</f>
        <v>5.2</v>
      </c>
      <c r="F14" s="6">
        <f t="shared" si="0"/>
        <v>0.26</v>
      </c>
    </row>
    <row r="15" spans="1:6" s="10" customFormat="1" ht="12.75" x14ac:dyDescent="0.2">
      <c r="A15" s="9" t="s">
        <v>6</v>
      </c>
      <c r="B15" s="9" t="s">
        <v>7</v>
      </c>
      <c r="C15" s="10" t="s">
        <v>14</v>
      </c>
      <c r="D15" s="8">
        <v>0.16</v>
      </c>
      <c r="E15" s="6">
        <f>'[2]MANO DE OBRA'!$B$5</f>
        <v>10.5</v>
      </c>
      <c r="F15" s="6">
        <f t="shared" si="0"/>
        <v>1.68</v>
      </c>
    </row>
    <row r="16" spans="1:6" s="10" customFormat="1" ht="12.75" x14ac:dyDescent="0.2">
      <c r="A16" s="9" t="s">
        <v>15</v>
      </c>
      <c r="B16" s="9" t="s">
        <v>16</v>
      </c>
      <c r="C16" s="10" t="s">
        <v>17</v>
      </c>
      <c r="D16" s="8">
        <v>0.45</v>
      </c>
      <c r="E16" s="6">
        <f>'[2]MANO DE OBRA'!$B$2</f>
        <v>21.41</v>
      </c>
      <c r="F16" s="6">
        <f t="shared" si="0"/>
        <v>9.634500000000001</v>
      </c>
    </row>
    <row r="17" spans="1:6" s="10" customFormat="1" ht="12.75" x14ac:dyDescent="0.2">
      <c r="A17" s="9" t="s">
        <v>15</v>
      </c>
      <c r="B17" s="9" t="s">
        <v>16</v>
      </c>
      <c r="C17" s="10" t="s">
        <v>18</v>
      </c>
      <c r="D17" s="8">
        <v>0.45</v>
      </c>
      <c r="E17" s="6">
        <f>'[2]MANO DE OBRA'!$B$3</f>
        <v>20.100000000000001</v>
      </c>
      <c r="F17" s="6">
        <f t="shared" si="0"/>
        <v>9.0450000000000017</v>
      </c>
    </row>
    <row r="18" spans="1:6" s="10" customFormat="1" ht="12.75" x14ac:dyDescent="0.2">
      <c r="A18" s="9"/>
      <c r="F18" s="11">
        <f>SUM(F3:F17)</f>
        <v>153.67750000000001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4D70C8-9388-4123-A23E-240142A3F11A}">
  <dimension ref="A1:F19"/>
  <sheetViews>
    <sheetView topLeftCell="B1" zoomScale="90" zoomScaleNormal="90" workbookViewId="0">
      <selection activeCell="E19" sqref="E19"/>
    </sheetView>
  </sheetViews>
  <sheetFormatPr baseColWidth="10" defaultRowHeight="15" x14ac:dyDescent="0.25"/>
  <cols>
    <col min="1" max="1" width="12.570312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14.75" x14ac:dyDescent="0.25">
      <c r="A2" s="3" t="s">
        <v>4</v>
      </c>
      <c r="B2" s="3" t="s">
        <v>5</v>
      </c>
      <c r="C2" s="4" t="s">
        <v>33</v>
      </c>
      <c r="D2" s="5">
        <v>1</v>
      </c>
      <c r="E2" s="6"/>
      <c r="F2" s="7">
        <f>F19</f>
        <v>164.90550000000002</v>
      </c>
    </row>
    <row r="3" spans="1:6" s="10" customFormat="1" ht="12.75" x14ac:dyDescent="0.2">
      <c r="A3" s="9" t="s">
        <v>6</v>
      </c>
      <c r="B3" s="9" t="s">
        <v>7</v>
      </c>
      <c r="C3" s="4" t="s">
        <v>31</v>
      </c>
      <c r="D3" s="8">
        <f>[1]TEJAS!$E$27</f>
        <v>12.8</v>
      </c>
      <c r="E3" s="6">
        <f>[2]TEJAS!$B$69</f>
        <v>3.28</v>
      </c>
      <c r="F3" s="6">
        <f t="shared" ref="F3:F18" si="0">D3*E3</f>
        <v>41.984000000000002</v>
      </c>
    </row>
    <row r="4" spans="1:6" s="10" customFormat="1" ht="12.75" x14ac:dyDescent="0.2">
      <c r="A4" s="9" t="s">
        <v>6</v>
      </c>
      <c r="B4" s="9" t="s">
        <v>7</v>
      </c>
      <c r="C4" s="4" t="s">
        <v>26</v>
      </c>
      <c r="D4" s="8">
        <v>0.1</v>
      </c>
      <c r="E4" s="6">
        <f>'[2]PIEZAS ESPECIALES'!$B$52</f>
        <v>47.22</v>
      </c>
      <c r="F4" s="6">
        <f t="shared" si="0"/>
        <v>4.7220000000000004</v>
      </c>
    </row>
    <row r="5" spans="1:6" s="10" customFormat="1" ht="12.75" x14ac:dyDescent="0.2">
      <c r="A5" s="9" t="s">
        <v>6</v>
      </c>
      <c r="B5" s="9" t="s">
        <v>7</v>
      </c>
      <c r="C5" s="4" t="s">
        <v>25</v>
      </c>
      <c r="D5" s="8">
        <v>0.04</v>
      </c>
      <c r="E5" s="6">
        <f>'[2]PIEZAS ESPECIALES'!$B$58</f>
        <v>11.5</v>
      </c>
      <c r="F5" s="6">
        <f t="shared" si="0"/>
        <v>0.46</v>
      </c>
    </row>
    <row r="6" spans="1:6" s="10" customFormat="1" ht="12.75" x14ac:dyDescent="0.2">
      <c r="A6" s="9" t="s">
        <v>6</v>
      </c>
      <c r="B6" s="9" t="s">
        <v>5</v>
      </c>
      <c r="C6" s="10" t="s">
        <v>28</v>
      </c>
      <c r="D6" s="8">
        <v>1</v>
      </c>
      <c r="E6" s="6">
        <f>[2]SISTEMAS!$D$11</f>
        <v>92.49</v>
      </c>
      <c r="F6" s="6">
        <f t="shared" si="0"/>
        <v>92.49</v>
      </c>
    </row>
    <row r="7" spans="1:6" s="10" customFormat="1" ht="12.75" x14ac:dyDescent="0.2">
      <c r="A7" s="9" t="s">
        <v>6</v>
      </c>
      <c r="B7" s="9" t="s">
        <v>8</v>
      </c>
      <c r="C7" s="10" t="s">
        <v>9</v>
      </c>
      <c r="D7" s="8">
        <v>0.2</v>
      </c>
      <c r="E7" s="6">
        <f>[2]SISTEMAS!$E$19</f>
        <v>5.87</v>
      </c>
      <c r="F7" s="6">
        <f t="shared" si="0"/>
        <v>1.1740000000000002</v>
      </c>
    </row>
    <row r="8" spans="1:6" s="10" customFormat="1" ht="12.75" x14ac:dyDescent="0.2">
      <c r="A8" s="9" t="s">
        <v>6</v>
      </c>
      <c r="B8" s="9" t="s">
        <v>8</v>
      </c>
      <c r="C8" s="10" t="s">
        <v>10</v>
      </c>
      <c r="D8" s="8">
        <v>0.6</v>
      </c>
      <c r="E8" s="6">
        <f>[2]SISTEMAS!$E$20</f>
        <v>1.37</v>
      </c>
      <c r="F8" s="6">
        <f t="shared" si="0"/>
        <v>0.82200000000000006</v>
      </c>
    </row>
    <row r="9" spans="1:6" s="10" customFormat="1" ht="12.75" x14ac:dyDescent="0.2">
      <c r="A9" s="9" t="s">
        <v>6</v>
      </c>
      <c r="B9" s="9" t="s">
        <v>8</v>
      </c>
      <c r="C9" s="10" t="s">
        <v>11</v>
      </c>
      <c r="D9" s="8">
        <v>0.2</v>
      </c>
      <c r="E9" s="6">
        <f>[2]SISTEMAS!$E$22</f>
        <v>3.22</v>
      </c>
      <c r="F9" s="6">
        <f t="shared" ref="F9" si="1">D9*E9</f>
        <v>0.64400000000000013</v>
      </c>
    </row>
    <row r="10" spans="1:6" s="10" customFormat="1" ht="12.75" x14ac:dyDescent="0.2">
      <c r="A10" s="9" t="s">
        <v>6</v>
      </c>
      <c r="B10" s="9" t="s">
        <v>8</v>
      </c>
      <c r="C10" s="10" t="s">
        <v>22</v>
      </c>
      <c r="D10" s="8">
        <v>0.2</v>
      </c>
      <c r="E10" s="6">
        <f>[2]SISTEMAS!$E$23</f>
        <v>4.46</v>
      </c>
      <c r="F10" s="6">
        <f t="shared" si="0"/>
        <v>0.89200000000000002</v>
      </c>
    </row>
    <row r="11" spans="1:6" s="10" customFormat="1" ht="12.75" x14ac:dyDescent="0.2">
      <c r="A11" s="9" t="s">
        <v>6</v>
      </c>
      <c r="B11" s="9" t="s">
        <v>8</v>
      </c>
      <c r="C11" s="10" t="s">
        <v>12</v>
      </c>
      <c r="D11" s="8">
        <v>0.2</v>
      </c>
      <c r="E11" s="6">
        <f>[2]COMPLEMENTOS!$D$70</f>
        <v>1.06</v>
      </c>
      <c r="F11" s="6">
        <f t="shared" si="0"/>
        <v>0.21200000000000002</v>
      </c>
    </row>
    <row r="12" spans="1:6" s="10" customFormat="1" ht="12.75" x14ac:dyDescent="0.2">
      <c r="A12" s="9" t="s">
        <v>6</v>
      </c>
      <c r="B12" s="9" t="s">
        <v>8</v>
      </c>
      <c r="C12" s="10" t="s">
        <v>13</v>
      </c>
      <c r="D12" s="8">
        <v>0.1</v>
      </c>
      <c r="E12" s="6">
        <f>[2]COMPLEMENTOS!$D$74</f>
        <v>4.08</v>
      </c>
      <c r="F12" s="6">
        <f t="shared" si="0"/>
        <v>0.40800000000000003</v>
      </c>
    </row>
    <row r="13" spans="1:6" s="10" customFormat="1" ht="12.75" x14ac:dyDescent="0.2">
      <c r="A13" s="9" t="s">
        <v>6</v>
      </c>
      <c r="B13" s="9" t="s">
        <v>7</v>
      </c>
      <c r="C13" s="10" t="s">
        <v>37</v>
      </c>
      <c r="D13" s="8">
        <v>0.2</v>
      </c>
      <c r="E13" s="6">
        <f>[2]COMPLEMENTOS!$B$30</f>
        <v>1.49</v>
      </c>
      <c r="F13" s="6">
        <f t="shared" si="0"/>
        <v>0.29799999999999999</v>
      </c>
    </row>
    <row r="14" spans="1:6" s="10" customFormat="1" ht="12.75" x14ac:dyDescent="0.2">
      <c r="A14" s="9" t="s">
        <v>6</v>
      </c>
      <c r="B14" s="9" t="s">
        <v>7</v>
      </c>
      <c r="C14" s="10" t="s">
        <v>20</v>
      </c>
      <c r="D14" s="8">
        <v>0.03</v>
      </c>
      <c r="E14" s="6">
        <f>[2]COMPLEMENTOS!$B$27</f>
        <v>6</v>
      </c>
      <c r="F14" s="6">
        <f t="shared" si="0"/>
        <v>0.18</v>
      </c>
    </row>
    <row r="15" spans="1:6" s="10" customFormat="1" ht="12.75" x14ac:dyDescent="0.2">
      <c r="A15" s="9" t="s">
        <v>6</v>
      </c>
      <c r="B15" s="9" t="s">
        <v>7</v>
      </c>
      <c r="C15" s="10" t="s">
        <v>21</v>
      </c>
      <c r="D15" s="8">
        <v>0.05</v>
      </c>
      <c r="E15" s="6">
        <f>[2]COMPLEMENTOS!$B$28</f>
        <v>5.2</v>
      </c>
      <c r="F15" s="6">
        <f t="shared" si="0"/>
        <v>0.26</v>
      </c>
    </row>
    <row r="16" spans="1:6" s="10" customFormat="1" ht="12.75" x14ac:dyDescent="0.2">
      <c r="A16" s="9" t="s">
        <v>6</v>
      </c>
      <c r="B16" s="9" t="s">
        <v>7</v>
      </c>
      <c r="C16" s="10" t="s">
        <v>14</v>
      </c>
      <c r="D16" s="8">
        <v>0.16</v>
      </c>
      <c r="E16" s="6">
        <f>'[2]MANO DE OBRA'!$B$5</f>
        <v>10.5</v>
      </c>
      <c r="F16" s="6">
        <f t="shared" si="0"/>
        <v>1.68</v>
      </c>
    </row>
    <row r="17" spans="1:6" s="10" customFormat="1" ht="12.75" x14ac:dyDescent="0.2">
      <c r="A17" s="9" t="s">
        <v>15</v>
      </c>
      <c r="B17" s="9" t="s">
        <v>16</v>
      </c>
      <c r="C17" s="10" t="s">
        <v>17</v>
      </c>
      <c r="D17" s="8">
        <v>0.45</v>
      </c>
      <c r="E17" s="6">
        <f>'[2]MANO DE OBRA'!$B$2</f>
        <v>21.41</v>
      </c>
      <c r="F17" s="6">
        <f t="shared" si="0"/>
        <v>9.634500000000001</v>
      </c>
    </row>
    <row r="18" spans="1:6" s="10" customFormat="1" ht="12.75" x14ac:dyDescent="0.2">
      <c r="A18" s="9" t="s">
        <v>15</v>
      </c>
      <c r="B18" s="9" t="s">
        <v>16</v>
      </c>
      <c r="C18" s="10" t="s">
        <v>18</v>
      </c>
      <c r="D18" s="8">
        <v>0.45</v>
      </c>
      <c r="E18" s="6">
        <f>'[2]MANO DE OBRA'!$B$3</f>
        <v>20.100000000000001</v>
      </c>
      <c r="F18" s="6">
        <f t="shared" si="0"/>
        <v>9.0450000000000017</v>
      </c>
    </row>
    <row r="19" spans="1:6" s="10" customFormat="1" ht="12.75" x14ac:dyDescent="0.2">
      <c r="A19" s="9"/>
      <c r="F19" s="11">
        <f>SUM(F3:F18)</f>
        <v>164.90550000000002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8FA6A9-41D2-43CF-B92E-617ABDDD47F4}">
  <dimension ref="A1:F18"/>
  <sheetViews>
    <sheetView topLeftCell="B1" zoomScale="90" zoomScaleNormal="90" workbookViewId="0">
      <selection activeCell="E18" sqref="E18"/>
    </sheetView>
  </sheetViews>
  <sheetFormatPr baseColWidth="10" defaultRowHeight="15" x14ac:dyDescent="0.25"/>
  <cols>
    <col min="1" max="1" width="12.570312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14.75" x14ac:dyDescent="0.25">
      <c r="A2" s="3" t="s">
        <v>4</v>
      </c>
      <c r="B2" s="3" t="s">
        <v>5</v>
      </c>
      <c r="C2" s="4" t="s">
        <v>32</v>
      </c>
      <c r="D2" s="5">
        <v>1</v>
      </c>
      <c r="E2" s="6"/>
      <c r="F2" s="7">
        <f>F18</f>
        <v>175.18349999999998</v>
      </c>
    </row>
    <row r="3" spans="1:6" s="10" customFormat="1" ht="12.75" x14ac:dyDescent="0.2">
      <c r="A3" s="9" t="s">
        <v>6</v>
      </c>
      <c r="B3" s="9" t="s">
        <v>7</v>
      </c>
      <c r="C3" s="4" t="s">
        <v>31</v>
      </c>
      <c r="D3" s="8">
        <f>[1]TEJAS!$E$27</f>
        <v>12.8</v>
      </c>
      <c r="E3" s="6">
        <f>[2]TEJAS!$B$69</f>
        <v>3.28</v>
      </c>
      <c r="F3" s="6">
        <f t="shared" ref="F3:F17" si="0">D3*E3</f>
        <v>41.984000000000002</v>
      </c>
    </row>
    <row r="4" spans="1:6" s="10" customFormat="1" ht="12.75" x14ac:dyDescent="0.2">
      <c r="A4" s="9" t="s">
        <v>6</v>
      </c>
      <c r="B4" s="9" t="s">
        <v>7</v>
      </c>
      <c r="C4" s="4" t="s">
        <v>26</v>
      </c>
      <c r="D4" s="8">
        <v>0.1</v>
      </c>
      <c r="E4" s="6">
        <f>'[2]PIEZAS ESPECIALES'!$B$52</f>
        <v>47.22</v>
      </c>
      <c r="F4" s="6">
        <f t="shared" si="0"/>
        <v>4.7220000000000004</v>
      </c>
    </row>
    <row r="5" spans="1:6" s="10" customFormat="1" ht="12.75" x14ac:dyDescent="0.2">
      <c r="A5" s="9" t="s">
        <v>6</v>
      </c>
      <c r="B5" s="9" t="s">
        <v>7</v>
      </c>
      <c r="C5" s="4" t="s">
        <v>25</v>
      </c>
      <c r="D5" s="8">
        <v>0.04</v>
      </c>
      <c r="E5" s="6">
        <f>'[2]PIEZAS ESPECIALES'!$B$58</f>
        <v>11.5</v>
      </c>
      <c r="F5" s="6">
        <f t="shared" si="0"/>
        <v>0.46</v>
      </c>
    </row>
    <row r="6" spans="1:6" s="10" customFormat="1" ht="12.75" x14ac:dyDescent="0.2">
      <c r="A6" s="9" t="s">
        <v>6</v>
      </c>
      <c r="B6" s="9" t="s">
        <v>5</v>
      </c>
      <c r="C6" s="10" t="s">
        <v>29</v>
      </c>
      <c r="D6" s="8">
        <v>1</v>
      </c>
      <c r="E6" s="6">
        <f>[2]SISTEMAS!$D$12</f>
        <v>102.52</v>
      </c>
      <c r="F6" s="6">
        <f t="shared" si="0"/>
        <v>102.52</v>
      </c>
    </row>
    <row r="7" spans="1:6" s="10" customFormat="1" ht="12.75" x14ac:dyDescent="0.2">
      <c r="A7" s="9" t="s">
        <v>6</v>
      </c>
      <c r="B7" s="9" t="s">
        <v>8</v>
      </c>
      <c r="C7" s="10" t="s">
        <v>9</v>
      </c>
      <c r="D7" s="8">
        <v>0.2</v>
      </c>
      <c r="E7" s="6">
        <f>[2]SISTEMAS!$E$19</f>
        <v>5.87</v>
      </c>
      <c r="F7" s="6">
        <f t="shared" si="0"/>
        <v>1.1740000000000002</v>
      </c>
    </row>
    <row r="8" spans="1:6" s="10" customFormat="1" ht="12.75" x14ac:dyDescent="0.2">
      <c r="A8" s="9" t="s">
        <v>6</v>
      </c>
      <c r="B8" s="9" t="s">
        <v>8</v>
      </c>
      <c r="C8" s="10" t="s">
        <v>10</v>
      </c>
      <c r="D8" s="8">
        <v>0.6</v>
      </c>
      <c r="E8" s="6">
        <f>[2]SISTEMAS!$E$20</f>
        <v>1.37</v>
      </c>
      <c r="F8" s="6">
        <f t="shared" si="0"/>
        <v>0.82200000000000006</v>
      </c>
    </row>
    <row r="9" spans="1:6" s="10" customFormat="1" ht="12.75" x14ac:dyDescent="0.2">
      <c r="A9" s="9" t="s">
        <v>6</v>
      </c>
      <c r="B9" s="9" t="s">
        <v>8</v>
      </c>
      <c r="C9" s="10" t="s">
        <v>22</v>
      </c>
      <c r="D9" s="8">
        <v>0.4</v>
      </c>
      <c r="E9" s="6">
        <f>[2]SISTEMAS!$E$23</f>
        <v>4.46</v>
      </c>
      <c r="F9" s="6">
        <f t="shared" si="0"/>
        <v>1.784</v>
      </c>
    </row>
    <row r="10" spans="1:6" s="10" customFormat="1" ht="12.75" x14ac:dyDescent="0.2">
      <c r="A10" s="9" t="s">
        <v>6</v>
      </c>
      <c r="B10" s="9" t="s">
        <v>8</v>
      </c>
      <c r="C10" s="10" t="s">
        <v>12</v>
      </c>
      <c r="D10" s="8">
        <v>0.2</v>
      </c>
      <c r="E10" s="6">
        <f>[2]COMPLEMENTOS!$D$70</f>
        <v>1.06</v>
      </c>
      <c r="F10" s="6">
        <f t="shared" si="0"/>
        <v>0.21200000000000002</v>
      </c>
    </row>
    <row r="11" spans="1:6" s="10" customFormat="1" ht="12.75" x14ac:dyDescent="0.2">
      <c r="A11" s="9" t="s">
        <v>6</v>
      </c>
      <c r="B11" s="9" t="s">
        <v>8</v>
      </c>
      <c r="C11" s="10" t="s">
        <v>13</v>
      </c>
      <c r="D11" s="8">
        <v>0.1</v>
      </c>
      <c r="E11" s="6">
        <f>[2]COMPLEMENTOS!$D$74</f>
        <v>4.08</v>
      </c>
      <c r="F11" s="6">
        <f t="shared" si="0"/>
        <v>0.40800000000000003</v>
      </c>
    </row>
    <row r="12" spans="1:6" s="10" customFormat="1" ht="12.75" x14ac:dyDescent="0.2">
      <c r="A12" s="9" t="s">
        <v>6</v>
      </c>
      <c r="B12" s="9" t="s">
        <v>7</v>
      </c>
      <c r="C12" s="10" t="s">
        <v>37</v>
      </c>
      <c r="D12" s="8">
        <v>0.2</v>
      </c>
      <c r="E12" s="6">
        <f>[2]COMPLEMENTOS!$B$30</f>
        <v>1.49</v>
      </c>
      <c r="F12" s="6">
        <f t="shared" si="0"/>
        <v>0.29799999999999999</v>
      </c>
    </row>
    <row r="13" spans="1:6" s="10" customFormat="1" ht="12.75" x14ac:dyDescent="0.2">
      <c r="A13" s="9" t="s">
        <v>6</v>
      </c>
      <c r="B13" s="9" t="s">
        <v>7</v>
      </c>
      <c r="C13" s="10" t="s">
        <v>20</v>
      </c>
      <c r="D13" s="8">
        <v>0.03</v>
      </c>
      <c r="E13" s="6">
        <f>[2]COMPLEMENTOS!$B$27</f>
        <v>6</v>
      </c>
      <c r="F13" s="6">
        <f t="shared" si="0"/>
        <v>0.18</v>
      </c>
    </row>
    <row r="14" spans="1:6" s="10" customFormat="1" ht="12.75" x14ac:dyDescent="0.2">
      <c r="A14" s="9" t="s">
        <v>6</v>
      </c>
      <c r="B14" s="9" t="s">
        <v>7</v>
      </c>
      <c r="C14" s="10" t="s">
        <v>21</v>
      </c>
      <c r="D14" s="8">
        <v>0.05</v>
      </c>
      <c r="E14" s="6">
        <f>[2]COMPLEMENTOS!$B$28</f>
        <v>5.2</v>
      </c>
      <c r="F14" s="6">
        <f t="shared" si="0"/>
        <v>0.26</v>
      </c>
    </row>
    <row r="15" spans="1:6" s="10" customFormat="1" ht="12.75" x14ac:dyDescent="0.2">
      <c r="A15" s="9" t="s">
        <v>6</v>
      </c>
      <c r="B15" s="9" t="s">
        <v>7</v>
      </c>
      <c r="C15" s="10" t="s">
        <v>14</v>
      </c>
      <c r="D15" s="8">
        <v>0.16</v>
      </c>
      <c r="E15" s="6">
        <f>'[2]MANO DE OBRA'!$B$5</f>
        <v>10.5</v>
      </c>
      <c r="F15" s="6">
        <f t="shared" si="0"/>
        <v>1.68</v>
      </c>
    </row>
    <row r="16" spans="1:6" s="10" customFormat="1" ht="12.75" x14ac:dyDescent="0.2">
      <c r="A16" s="9" t="s">
        <v>15</v>
      </c>
      <c r="B16" s="9" t="s">
        <v>16</v>
      </c>
      <c r="C16" s="10" t="s">
        <v>17</v>
      </c>
      <c r="D16" s="8">
        <v>0.45</v>
      </c>
      <c r="E16" s="6">
        <f>'[2]MANO DE OBRA'!$B$2</f>
        <v>21.41</v>
      </c>
      <c r="F16" s="6">
        <f t="shared" si="0"/>
        <v>9.634500000000001</v>
      </c>
    </row>
    <row r="17" spans="1:6" s="10" customFormat="1" ht="12.75" x14ac:dyDescent="0.2">
      <c r="A17" s="9" t="s">
        <v>15</v>
      </c>
      <c r="B17" s="9" t="s">
        <v>16</v>
      </c>
      <c r="C17" s="10" t="s">
        <v>18</v>
      </c>
      <c r="D17" s="8">
        <v>0.45</v>
      </c>
      <c r="E17" s="6">
        <f>'[2]MANO DE OBRA'!$B$3</f>
        <v>20.100000000000001</v>
      </c>
      <c r="F17" s="6">
        <f t="shared" si="0"/>
        <v>9.0450000000000017</v>
      </c>
    </row>
    <row r="18" spans="1:6" s="10" customFormat="1" ht="12.75" x14ac:dyDescent="0.2">
      <c r="A18" s="9"/>
      <c r="F18" s="11">
        <f>SUM(F3:F17)</f>
        <v>175.18349999999998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60</vt:lpstr>
      <vt:lpstr>80</vt:lpstr>
      <vt:lpstr>100</vt:lpstr>
      <vt:lpstr>120</vt:lpstr>
      <vt:lpstr>140</vt:lpstr>
      <vt:lpstr>160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Olmos</dc:creator>
  <cp:lastModifiedBy>Borja Sebastiá</cp:lastModifiedBy>
  <dcterms:created xsi:type="dcterms:W3CDTF">2020-04-01T13:59:20Z</dcterms:created>
  <dcterms:modified xsi:type="dcterms:W3CDTF">2025-02-27T10:04:10Z</dcterms:modified>
</cp:coreProperties>
</file>